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 activeTab="1"/>
  </bookViews>
  <sheets>
    <sheet name="1505" sheetId="4" r:id="rId1"/>
    <sheet name="Sheet2" sheetId="2" r:id="rId2"/>
    <sheet name="Sheet1" sheetId="1" r:id="rId3"/>
  </sheets>
  <definedNames>
    <definedName name="_xlnm.Print_Area" localSheetId="0">'1505'!$A$1:$L$28</definedName>
    <definedName name="_xlnm.Print_Area" localSheetId="1">Sheet2!$A$1:$L$28</definedName>
  </definedNames>
  <calcPr calcId="191029"/>
</workbook>
</file>

<file path=xl/calcChain.xml><?xml version="1.0" encoding="utf-8"?>
<calcChain xmlns="http://schemas.openxmlformats.org/spreadsheetml/2006/main">
  <c r="C5" i="4" l="1"/>
  <c r="E5" i="4"/>
  <c r="K5" i="4"/>
  <c r="D6" i="4"/>
  <c r="F6" i="4"/>
  <c r="D7" i="4"/>
  <c r="F7" i="4"/>
  <c r="D8" i="4"/>
  <c r="F8" i="4"/>
  <c r="D9" i="4"/>
  <c r="F9" i="4"/>
  <c r="D10" i="4"/>
  <c r="F10" i="4"/>
  <c r="D11" i="4"/>
  <c r="F11" i="4"/>
  <c r="D12" i="4"/>
  <c r="F12" i="4"/>
  <c r="D13" i="4"/>
  <c r="F13" i="4"/>
  <c r="D14" i="4"/>
  <c r="F14" i="4"/>
  <c r="D15" i="4"/>
  <c r="F15" i="4"/>
  <c r="C16" i="4"/>
  <c r="D16" i="4"/>
  <c r="E16" i="4"/>
  <c r="F16" i="4"/>
  <c r="I16" i="4"/>
  <c r="D17" i="4"/>
  <c r="F17" i="4"/>
  <c r="D18" i="4"/>
  <c r="F18" i="4"/>
  <c r="D19" i="4"/>
  <c r="F19" i="4"/>
  <c r="D20" i="4"/>
  <c r="F20" i="4"/>
  <c r="C21" i="4"/>
  <c r="D21" i="4"/>
  <c r="E21" i="4"/>
  <c r="F21" i="4"/>
  <c r="I21" i="4"/>
  <c r="C22" i="4"/>
  <c r="D22" i="4"/>
  <c r="F22" i="4"/>
  <c r="I22" i="4"/>
  <c r="D23" i="4"/>
  <c r="F23" i="4"/>
  <c r="D24" i="4"/>
  <c r="F24" i="4"/>
  <c r="C25" i="4"/>
  <c r="D25" i="4"/>
  <c r="E25" i="4"/>
  <c r="F25" i="4"/>
  <c r="I25" i="4"/>
  <c r="D26" i="4"/>
  <c r="F26" i="4"/>
  <c r="D27" i="4"/>
  <c r="F27" i="4"/>
  <c r="C5" i="2"/>
  <c r="E5" i="2"/>
  <c r="K5" i="2"/>
  <c r="D6" i="2"/>
  <c r="F6" i="2"/>
  <c r="D7" i="2"/>
  <c r="F7" i="2"/>
  <c r="D8" i="2"/>
  <c r="F8" i="2"/>
  <c r="D9" i="2"/>
  <c r="F9" i="2"/>
  <c r="D10" i="2"/>
  <c r="F10" i="2"/>
  <c r="D11" i="2"/>
  <c r="F11" i="2"/>
  <c r="D12" i="2"/>
  <c r="F12" i="2"/>
  <c r="D13" i="2"/>
  <c r="F13" i="2"/>
  <c r="D14" i="2"/>
  <c r="F14" i="2"/>
  <c r="D15" i="2"/>
  <c r="F15" i="2"/>
  <c r="C16" i="2"/>
  <c r="D16" i="2"/>
  <c r="E16" i="2"/>
  <c r="F16" i="2"/>
  <c r="I16" i="2"/>
  <c r="K16" i="2"/>
  <c r="D17" i="2"/>
  <c r="F17" i="2"/>
  <c r="D18" i="2"/>
  <c r="F18" i="2"/>
  <c r="D19" i="2"/>
  <c r="F19" i="2"/>
  <c r="D20" i="2"/>
  <c r="F20" i="2"/>
  <c r="C21" i="2"/>
  <c r="D21" i="2"/>
  <c r="E21" i="2"/>
  <c r="F21" i="2"/>
  <c r="I21" i="2"/>
  <c r="K21" i="2"/>
  <c r="C22" i="2"/>
  <c r="D22" i="2"/>
  <c r="F22" i="2"/>
  <c r="I22" i="2"/>
  <c r="D23" i="2"/>
  <c r="F23" i="2"/>
  <c r="D24" i="2"/>
  <c r="F24" i="2"/>
  <c r="C25" i="2"/>
  <c r="D25" i="2"/>
  <c r="E25" i="2"/>
  <c r="F25" i="2"/>
  <c r="I25" i="2"/>
  <c r="K25" i="2"/>
  <c r="D26" i="2"/>
  <c r="F26" i="2"/>
  <c r="D27" i="2"/>
  <c r="F27" i="2"/>
</calcChain>
</file>

<file path=xl/sharedStrings.xml><?xml version="1.0" encoding="utf-8"?>
<sst xmlns="http://schemas.openxmlformats.org/spreadsheetml/2006/main" count="178" uniqueCount="68">
  <si>
    <t>令和 元 年</t>
    <rPh sb="0" eb="2">
      <t>レイワ</t>
    </rPh>
    <rPh sb="3" eb="4">
      <t>ガン</t>
    </rPh>
    <rPh sb="5" eb="6">
      <t>ネン</t>
    </rPh>
    <phoneticPr fontId="20"/>
  </si>
  <si>
    <t>15－4　図書館の蔵書数</t>
    <rPh sb="5" eb="8">
      <t>トショカン</t>
    </rPh>
    <rPh sb="9" eb="11">
      <t>ゾウショ</t>
    </rPh>
    <rPh sb="11" eb="12">
      <t>スウ</t>
    </rPh>
    <phoneticPr fontId="20"/>
  </si>
  <si>
    <t>児童図書</t>
    <phoneticPr fontId="20"/>
  </si>
  <si>
    <t>30 年</t>
    <rPh sb="3" eb="4">
      <t>ネン</t>
    </rPh>
    <phoneticPr fontId="20"/>
  </si>
  <si>
    <t>7.8</t>
    <phoneticPr fontId="20"/>
  </si>
  <si>
    <t>文    学</t>
    <phoneticPr fontId="20"/>
  </si>
  <si>
    <t>（各年度末現在）</t>
    <rPh sb="1" eb="4">
      <t>カクネンド</t>
    </rPh>
    <rPh sb="4" eb="5">
      <t>マツ</t>
    </rPh>
    <rPh sb="5" eb="7">
      <t>ゲンザイ</t>
    </rPh>
    <phoneticPr fontId="20"/>
  </si>
  <si>
    <t>紙 芝 居</t>
    <phoneticPr fontId="20"/>
  </si>
  <si>
    <t>年度</t>
    <rPh sb="0" eb="1">
      <t>トシ</t>
    </rPh>
    <rPh sb="1" eb="2">
      <t>ド</t>
    </rPh>
    <phoneticPr fontId="20"/>
  </si>
  <si>
    <t>13.7</t>
    <phoneticPr fontId="20"/>
  </si>
  <si>
    <t>1.2</t>
    <phoneticPr fontId="20"/>
  </si>
  <si>
    <t>1.8</t>
    <phoneticPr fontId="20"/>
  </si>
  <si>
    <t>3 年</t>
    <rPh sb="2" eb="3">
      <t>ネン</t>
    </rPh>
    <phoneticPr fontId="20"/>
  </si>
  <si>
    <t>19.8</t>
    <phoneticPr fontId="20"/>
  </si>
  <si>
    <t>構成比（％）</t>
    <rPh sb="0" eb="3">
      <t>コウセイヒ</t>
    </rPh>
    <phoneticPr fontId="20"/>
  </si>
  <si>
    <t>2 年</t>
    <rPh sb="2" eb="3">
      <t>ネン</t>
    </rPh>
    <phoneticPr fontId="20"/>
  </si>
  <si>
    <t>平成 29 年</t>
    <rPh sb="0" eb="2">
      <t>ヘイセイ</t>
    </rPh>
    <rPh sb="6" eb="7">
      <t>ネン</t>
    </rPh>
    <phoneticPr fontId="20"/>
  </si>
  <si>
    <t>分類別</t>
    <rPh sb="0" eb="1">
      <t>ブン</t>
    </rPh>
    <rPh sb="1" eb="2">
      <t>タグイ</t>
    </rPh>
    <rPh sb="2" eb="3">
      <t>ベツ</t>
    </rPh>
    <phoneticPr fontId="20"/>
  </si>
  <si>
    <t>資料数（点）</t>
    <rPh sb="0" eb="2">
      <t>シリョウ</t>
    </rPh>
    <rPh sb="2" eb="3">
      <t>スウ</t>
    </rPh>
    <rPh sb="4" eb="5">
      <t>テン</t>
    </rPh>
    <phoneticPr fontId="20"/>
  </si>
  <si>
    <t>総     数</t>
    <rPh sb="0" eb="1">
      <t>フサ</t>
    </rPh>
    <rPh sb="6" eb="7">
      <t>カズ</t>
    </rPh>
    <phoneticPr fontId="20"/>
  </si>
  <si>
    <t>0.0</t>
    <phoneticPr fontId="20"/>
  </si>
  <si>
    <t>一　般　書</t>
    <rPh sb="0" eb="1">
      <t>イチ</t>
    </rPh>
    <rPh sb="2" eb="3">
      <t>パン</t>
    </rPh>
    <rPh sb="4" eb="5">
      <t>ショ</t>
    </rPh>
    <phoneticPr fontId="20"/>
  </si>
  <si>
    <t>総記</t>
    <phoneticPr fontId="20"/>
  </si>
  <si>
    <t>2.1</t>
    <phoneticPr fontId="20"/>
  </si>
  <si>
    <t>哲    学</t>
    <phoneticPr fontId="20"/>
  </si>
  <si>
    <t>自然科学</t>
    <phoneticPr fontId="20"/>
  </si>
  <si>
    <t>歴    史</t>
    <phoneticPr fontId="20"/>
  </si>
  <si>
    <t>23.9</t>
    <phoneticPr fontId="20"/>
  </si>
  <si>
    <t>計</t>
    <phoneticPr fontId="20"/>
  </si>
  <si>
    <t>4.1</t>
    <phoneticPr fontId="20"/>
  </si>
  <si>
    <t>3.8</t>
    <phoneticPr fontId="20"/>
  </si>
  <si>
    <t>5.8</t>
    <phoneticPr fontId="20"/>
  </si>
  <si>
    <t>社会科学</t>
    <phoneticPr fontId="20"/>
  </si>
  <si>
    <t>技   術</t>
    <phoneticPr fontId="20"/>
  </si>
  <si>
    <t>4.8</t>
    <phoneticPr fontId="20"/>
  </si>
  <si>
    <t>7.6</t>
    <phoneticPr fontId="20"/>
  </si>
  <si>
    <t>13.9</t>
    <phoneticPr fontId="20"/>
  </si>
  <si>
    <t>4.9</t>
    <phoneticPr fontId="20"/>
  </si>
  <si>
    <t>雑         誌</t>
    <rPh sb="0" eb="1">
      <t>ザツ</t>
    </rPh>
    <rPh sb="10" eb="11">
      <t>シ</t>
    </rPh>
    <phoneticPr fontId="20"/>
  </si>
  <si>
    <t>0.4</t>
    <phoneticPr fontId="20"/>
  </si>
  <si>
    <t>4.3</t>
    <phoneticPr fontId="20"/>
  </si>
  <si>
    <t>3.3</t>
    <phoneticPr fontId="20"/>
  </si>
  <si>
    <t>産    業</t>
    <phoneticPr fontId="20"/>
  </si>
  <si>
    <t>1.6</t>
    <phoneticPr fontId="20"/>
  </si>
  <si>
    <t>芸    術</t>
    <phoneticPr fontId="20"/>
  </si>
  <si>
    <t>5.2</t>
    <phoneticPr fontId="20"/>
  </si>
  <si>
    <t>5.4</t>
    <phoneticPr fontId="20"/>
  </si>
  <si>
    <t>5.9</t>
    <phoneticPr fontId="20"/>
  </si>
  <si>
    <t>言    語</t>
    <phoneticPr fontId="20"/>
  </si>
  <si>
    <t>0.7</t>
    <phoneticPr fontId="20"/>
  </si>
  <si>
    <t>24.1</t>
    <phoneticPr fontId="20"/>
  </si>
  <si>
    <t>56.7</t>
    <phoneticPr fontId="20"/>
  </si>
  <si>
    <t>56.1</t>
    <phoneticPr fontId="20"/>
  </si>
  <si>
    <t>郷土資料</t>
    <phoneticPr fontId="20"/>
  </si>
  <si>
    <t>3.2</t>
    <phoneticPr fontId="20"/>
  </si>
  <si>
    <t>34.6</t>
    <phoneticPr fontId="20"/>
  </si>
  <si>
    <t>大活字本</t>
    <phoneticPr fontId="20"/>
  </si>
  <si>
    <t>紙芝居</t>
    <rPh sb="0" eb="3">
      <t>カミシバイ</t>
    </rPh>
    <phoneticPr fontId="20"/>
  </si>
  <si>
    <t>参考資料</t>
    <phoneticPr fontId="20"/>
  </si>
  <si>
    <t>児童書</t>
    <rPh sb="0" eb="3">
      <t>ジドウショ</t>
    </rPh>
    <phoneticPr fontId="20"/>
  </si>
  <si>
    <t>20.0</t>
    <phoneticPr fontId="20"/>
  </si>
  <si>
    <t>絵    本</t>
    <phoneticPr fontId="20"/>
  </si>
  <si>
    <t>0.6</t>
    <phoneticPr fontId="20"/>
  </si>
  <si>
    <t>34.2</t>
    <phoneticPr fontId="20"/>
  </si>
  <si>
    <t>1.4</t>
    <phoneticPr fontId="20"/>
  </si>
  <si>
    <t>視 聴 覚 資 料</t>
    <rPh sb="0" eb="1">
      <t>シ</t>
    </rPh>
    <rPh sb="2" eb="3">
      <t>チョウ</t>
    </rPh>
    <rPh sb="4" eb="5">
      <t>サトル</t>
    </rPh>
    <rPh sb="6" eb="7">
      <t>シ</t>
    </rPh>
    <rPh sb="8" eb="9">
      <t>リョウ</t>
    </rPh>
    <phoneticPr fontId="20"/>
  </si>
  <si>
    <t>2.2</t>
    <phoneticPr fontId="20"/>
  </si>
  <si>
    <t>資料：図書館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</si>
</sst>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;&quot;△ &quot;#,##0.0"/>
    <numFmt numFmtId="178" formatCode="0.0_ "/>
    <numFmt numFmtId="179" formatCode="0.0%"/>
    <numFmt numFmtId="180" formatCode="#,##0.0_ "/>
    <numFmt numFmtId="181" formatCode="#,##0.0_);[Red]\(#,##0.0\)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18" fillId="0" borderId="0" xfId="0" applyFont="1" applyFill="1" applyBorder="1"/>
    <xf numFmtId="0" fontId="19" fillId="0" borderId="0" xfId="0" applyFont="1" applyFill="1" applyAlignment="1">
      <alignment horizontal="left" vertical="center" indent="2"/>
    </xf>
    <xf numFmtId="0" fontId="18" fillId="0" borderId="0" xfId="0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center" vertical="center"/>
    </xf>
    <xf numFmtId="176" fontId="18" fillId="0" borderId="12" xfId="0" applyNumberFormat="1" applyFont="1" applyFill="1" applyBorder="1" applyAlignment="1">
      <alignment horizontal="right" vertical="center" wrapText="1"/>
    </xf>
    <xf numFmtId="177" fontId="18" fillId="0" borderId="12" xfId="0" applyNumberFormat="1" applyFont="1" applyFill="1" applyBorder="1" applyAlignment="1">
      <alignment horizontal="right" vertical="center" wrapText="1"/>
    </xf>
    <xf numFmtId="0" fontId="18" fillId="0" borderId="13" xfId="0" applyFont="1" applyFill="1" applyBorder="1" applyAlignment="1">
      <alignment horizontal="distributed" vertical="center" wrapText="1" indent="1"/>
    </xf>
    <xf numFmtId="176" fontId="18" fillId="0" borderId="14" xfId="0" applyNumberFormat="1" applyFont="1" applyFill="1" applyBorder="1" applyAlignment="1">
      <alignment horizontal="right" vertical="center" wrapText="1"/>
    </xf>
    <xf numFmtId="178" fontId="18" fillId="0" borderId="0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Fill="1" applyAlignment="1">
      <alignment horizontal="right"/>
    </xf>
    <xf numFmtId="49" fontId="18" fillId="0" borderId="0" xfId="28" applyNumberFormat="1" applyFont="1" applyFill="1" applyBorder="1" applyAlignment="1">
      <alignment horizontal="right" vertical="center" wrapText="1"/>
    </xf>
    <xf numFmtId="176" fontId="18" fillId="24" borderId="14" xfId="0" applyNumberFormat="1" applyFont="1" applyFill="1" applyBorder="1" applyAlignment="1">
      <alignment horizontal="right" vertical="center" wrapText="1"/>
    </xf>
    <xf numFmtId="179" fontId="18" fillId="24" borderId="0" xfId="28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horizontal="distributed" vertical="center" wrapText="1" indent="1"/>
    </xf>
    <xf numFmtId="176" fontId="18" fillId="0" borderId="0" xfId="0" applyNumberFormat="1" applyFont="1" applyFill="1" applyBorder="1" applyAlignment="1">
      <alignment horizontal="right" vertical="center" wrapText="1"/>
    </xf>
    <xf numFmtId="176" fontId="18" fillId="24" borderId="0" xfId="0" applyNumberFormat="1" applyFont="1" applyFill="1" applyBorder="1" applyAlignment="1">
      <alignment horizontal="right" vertical="center" wrapText="1"/>
    </xf>
    <xf numFmtId="0" fontId="18" fillId="0" borderId="16" xfId="0" applyFont="1" applyFill="1" applyBorder="1" applyAlignment="1">
      <alignment horizontal="distributed" vertical="center" wrapText="1" indent="1"/>
    </xf>
    <xf numFmtId="176" fontId="18" fillId="0" borderId="17" xfId="0" applyNumberFormat="1" applyFont="1" applyFill="1" applyBorder="1" applyAlignment="1">
      <alignment horizontal="right" vertical="center" wrapText="1"/>
    </xf>
    <xf numFmtId="180" fontId="18" fillId="0" borderId="0" xfId="0" applyNumberFormat="1" applyFont="1" applyFill="1" applyBorder="1" applyAlignment="1">
      <alignment horizontal="right" vertical="center" wrapText="1"/>
    </xf>
    <xf numFmtId="49" fontId="18" fillId="0" borderId="17" xfId="0" applyNumberFormat="1" applyFont="1" applyFill="1" applyBorder="1" applyAlignment="1">
      <alignment horizontal="right"/>
    </xf>
    <xf numFmtId="176" fontId="18" fillId="24" borderId="17" xfId="0" applyNumberFormat="1" applyFont="1" applyFill="1" applyBorder="1" applyAlignment="1">
      <alignment horizontal="right" vertical="center" wrapText="1"/>
    </xf>
    <xf numFmtId="178" fontId="18" fillId="0" borderId="14" xfId="0" applyNumberFormat="1" applyFont="1" applyFill="1" applyBorder="1" applyAlignment="1">
      <alignment horizontal="right" vertical="center" wrapText="1"/>
    </xf>
    <xf numFmtId="49" fontId="18" fillId="0" borderId="14" xfId="28" applyNumberFormat="1" applyFont="1" applyFill="1" applyBorder="1" applyAlignment="1">
      <alignment horizontal="right" vertical="center" wrapText="1"/>
    </xf>
    <xf numFmtId="179" fontId="18" fillId="24" borderId="14" xfId="28" applyNumberFormat="1" applyFont="1" applyFill="1" applyBorder="1" applyAlignment="1">
      <alignment horizontal="right" vertical="center" wrapText="1"/>
    </xf>
    <xf numFmtId="178" fontId="18" fillId="0" borderId="17" xfId="0" applyNumberFormat="1" applyFont="1" applyFill="1" applyBorder="1" applyAlignment="1">
      <alignment horizontal="right" vertical="center" wrapText="1"/>
    </xf>
    <xf numFmtId="49" fontId="18" fillId="0" borderId="17" xfId="28" applyNumberFormat="1" applyFont="1" applyFill="1" applyBorder="1" applyAlignment="1">
      <alignment horizontal="right" vertical="center" wrapText="1"/>
    </xf>
    <xf numFmtId="179" fontId="18" fillId="24" borderId="17" xfId="28" applyNumberFormat="1" applyFont="1" applyFill="1" applyBorder="1" applyAlignment="1">
      <alignment horizontal="right" vertical="center" wrapText="1"/>
    </xf>
    <xf numFmtId="176" fontId="18" fillId="0" borderId="18" xfId="0" applyNumberFormat="1" applyFont="1" applyFill="1" applyBorder="1" applyAlignment="1">
      <alignment horizontal="right" vertical="center" wrapText="1"/>
    </xf>
    <xf numFmtId="178" fontId="18" fillId="0" borderId="18" xfId="0" applyNumberFormat="1" applyFont="1" applyFill="1" applyBorder="1" applyAlignment="1">
      <alignment horizontal="right" vertical="center" wrapText="1"/>
    </xf>
    <xf numFmtId="49" fontId="18" fillId="0" borderId="18" xfId="0" applyNumberFormat="1" applyFont="1" applyFill="1" applyBorder="1" applyAlignment="1">
      <alignment horizontal="right"/>
    </xf>
    <xf numFmtId="49" fontId="18" fillId="0" borderId="18" xfId="28" applyNumberFormat="1" applyFont="1" applyFill="1" applyBorder="1" applyAlignment="1">
      <alignment horizontal="right" vertical="center" wrapText="1"/>
    </xf>
    <xf numFmtId="176" fontId="18" fillId="24" borderId="18" xfId="0" applyNumberFormat="1" applyFont="1" applyFill="1" applyBorder="1" applyAlignment="1">
      <alignment horizontal="right" vertical="center" wrapText="1"/>
    </xf>
    <xf numFmtId="179" fontId="18" fillId="24" borderId="18" xfId="28" applyNumberFormat="1" applyFont="1" applyFill="1" applyBorder="1" applyAlignment="1">
      <alignment horizontal="right" vertical="center" wrapText="1"/>
    </xf>
    <xf numFmtId="181" fontId="18" fillId="0" borderId="0" xfId="0" applyNumberFormat="1" applyFont="1" applyFill="1" applyBorder="1" applyAlignment="1">
      <alignment horizontal="right" vertical="center" wrapText="1" indent="2"/>
    </xf>
    <xf numFmtId="0" fontId="18" fillId="0" borderId="0" xfId="0" applyFont="1" applyFill="1" applyAlignment="1">
      <alignment vertical="top"/>
    </xf>
    <xf numFmtId="0" fontId="18" fillId="0" borderId="19" xfId="0" applyFont="1" applyFill="1" applyBorder="1"/>
    <xf numFmtId="176" fontId="18" fillId="0" borderId="0" xfId="0" applyNumberFormat="1" applyFont="1" applyFill="1" applyBorder="1"/>
    <xf numFmtId="178" fontId="18" fillId="0" borderId="0" xfId="28" applyNumberFormat="1" applyFont="1" applyFill="1" applyBorder="1" applyAlignment="1">
      <alignment horizontal="right" vertical="center" wrapText="1"/>
    </xf>
    <xf numFmtId="178" fontId="18" fillId="0" borderId="14" xfId="28" applyNumberFormat="1" applyFont="1" applyFill="1" applyBorder="1" applyAlignment="1">
      <alignment horizontal="right" vertical="center" wrapText="1"/>
    </xf>
    <xf numFmtId="178" fontId="18" fillId="0" borderId="17" xfId="28" applyNumberFormat="1" applyFont="1" applyFill="1" applyBorder="1" applyAlignment="1">
      <alignment horizontal="right" vertical="center" wrapText="1"/>
    </xf>
    <xf numFmtId="0" fontId="18" fillId="0" borderId="17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distributed" vertical="center" indent="1"/>
    </xf>
    <xf numFmtId="0" fontId="18" fillId="0" borderId="25" xfId="0" applyFont="1" applyFill="1" applyBorder="1" applyAlignment="1">
      <alignment horizontal="distributed" vertical="center" indent="1"/>
    </xf>
    <xf numFmtId="0" fontId="18" fillId="0" borderId="26" xfId="0" applyFont="1" applyFill="1" applyBorder="1" applyAlignment="1">
      <alignment horizontal="center" vertical="center" textRotation="255"/>
    </xf>
    <xf numFmtId="0" fontId="18" fillId="0" borderId="27" xfId="0" applyFont="1" applyFill="1" applyBorder="1" applyAlignment="1">
      <alignment horizontal="center" vertical="center" textRotation="255"/>
    </xf>
    <xf numFmtId="0" fontId="18" fillId="0" borderId="24" xfId="0" applyFont="1" applyFill="1" applyBorder="1" applyAlignment="1">
      <alignment horizontal="center" vertical="center" textRotation="255"/>
    </xf>
    <xf numFmtId="0" fontId="18" fillId="0" borderId="14" xfId="0" applyFont="1" applyFill="1" applyBorder="1" applyAlignment="1">
      <alignment horizontal="distributed" vertical="center" indent="1"/>
    </xf>
    <xf numFmtId="0" fontId="18" fillId="0" borderId="26" xfId="0" applyFont="1" applyFill="1" applyBorder="1" applyAlignment="1">
      <alignment horizontal="distributed" vertical="center" indent="1"/>
    </xf>
    <xf numFmtId="0" fontId="18" fillId="0" borderId="18" xfId="0" applyFont="1" applyFill="1" applyBorder="1" applyAlignment="1">
      <alignment horizontal="distributed" vertical="center" indent="1"/>
    </xf>
    <xf numFmtId="0" fontId="18" fillId="0" borderId="28" xfId="0" applyFont="1" applyFill="1" applyBorder="1" applyAlignment="1">
      <alignment horizontal="distributed" vertical="center" indent="1"/>
    </xf>
    <xf numFmtId="0" fontId="18" fillId="0" borderId="19" xfId="0" applyFont="1" applyFill="1" applyBorder="1" applyAlignment="1">
      <alignment horizontal="right" vertical="top"/>
    </xf>
    <xf numFmtId="0" fontId="18" fillId="0" borderId="20" xfId="0" applyFont="1" applyFill="1" applyBorder="1" applyAlignment="1">
      <alignment horizontal="right" vertical="top"/>
    </xf>
    <xf numFmtId="49" fontId="18" fillId="0" borderId="21" xfId="0" applyNumberFormat="1" applyFon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0"/>
  <sheetViews>
    <sheetView showGridLines="0" topLeftCell="A4" zoomScale="90" zoomScaleNormal="90" workbookViewId="0">
      <selection activeCell="L6" sqref="L6:L26"/>
    </sheetView>
  </sheetViews>
  <sheetFormatPr defaultRowHeight="13.5" x14ac:dyDescent="0.15"/>
  <cols>
    <col min="1" max="1" width="8.125" style="1" customWidth="1"/>
    <col min="2" max="2" width="20" style="1" customWidth="1"/>
    <col min="3" max="10" width="14.5" style="1" customWidth="1"/>
    <col min="11" max="12" width="14.5" style="2" customWidth="1"/>
    <col min="13" max="13" width="14.625" style="2" customWidth="1"/>
    <col min="14" max="14" width="14.5" style="1" customWidth="1"/>
    <col min="15" max="15" width="9" style="1" bestFit="1"/>
    <col min="16" max="16384" width="9" style="1"/>
  </cols>
  <sheetData>
    <row r="1" spans="1:162" s="2" customFormat="1" ht="21" customHeight="1" x14ac:dyDescent="0.15">
      <c r="A1" s="4" t="s">
        <v>1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</row>
    <row r="2" spans="1:162" s="2" customFormat="1" ht="15" customHeight="1" x14ac:dyDescent="0.15">
      <c r="A2" s="6"/>
      <c r="J2" s="5"/>
      <c r="K2" s="5"/>
      <c r="L2" s="7" t="s">
        <v>6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</row>
    <row r="3" spans="1:162" s="3" customFormat="1" ht="18.75" customHeight="1" x14ac:dyDescent="0.15">
      <c r="A3" s="59" t="s">
        <v>8</v>
      </c>
      <c r="B3" s="60"/>
      <c r="C3" s="61" t="s">
        <v>16</v>
      </c>
      <c r="D3" s="62"/>
      <c r="E3" s="61" t="s">
        <v>3</v>
      </c>
      <c r="F3" s="62"/>
      <c r="G3" s="61" t="s">
        <v>0</v>
      </c>
      <c r="H3" s="62"/>
      <c r="I3" s="61" t="s">
        <v>15</v>
      </c>
      <c r="J3" s="63"/>
      <c r="K3" s="61" t="s">
        <v>12</v>
      </c>
      <c r="L3" s="63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9"/>
      <c r="BH3" s="9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9"/>
      <c r="CO3" s="9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9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</row>
    <row r="4" spans="1:162" s="2" customFormat="1" ht="18.75" customHeight="1" x14ac:dyDescent="0.15">
      <c r="A4" s="48" t="s">
        <v>17</v>
      </c>
      <c r="B4" s="49"/>
      <c r="C4" s="10" t="s">
        <v>18</v>
      </c>
      <c r="D4" s="11" t="s">
        <v>14</v>
      </c>
      <c r="E4" s="10" t="s">
        <v>18</v>
      </c>
      <c r="F4" s="11" t="s">
        <v>14</v>
      </c>
      <c r="G4" s="10" t="s">
        <v>18</v>
      </c>
      <c r="H4" s="11" t="s">
        <v>14</v>
      </c>
      <c r="I4" s="10" t="s">
        <v>18</v>
      </c>
      <c r="J4" s="11" t="s">
        <v>14</v>
      </c>
      <c r="K4" s="10" t="s">
        <v>18</v>
      </c>
      <c r="L4" s="11" t="s">
        <v>14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</row>
    <row r="5" spans="1:162" s="2" customFormat="1" ht="18.75" customHeight="1" x14ac:dyDescent="0.15">
      <c r="A5" s="50" t="s">
        <v>19</v>
      </c>
      <c r="B5" s="51"/>
      <c r="C5" s="12">
        <f>SUM(C16,C21,C25,C26,C27)</f>
        <v>211627</v>
      </c>
      <c r="D5" s="13">
        <v>100</v>
      </c>
      <c r="E5" s="12">
        <f>SUM(E16,E21,E25,E26,E27)</f>
        <v>215804</v>
      </c>
      <c r="F5" s="13">
        <v>100</v>
      </c>
      <c r="G5" s="12">
        <v>216272</v>
      </c>
      <c r="H5" s="13">
        <v>100</v>
      </c>
      <c r="I5" s="12">
        <v>219309</v>
      </c>
      <c r="J5" s="13">
        <v>100</v>
      </c>
      <c r="K5" s="12">
        <f>K16+K21+K25+K26+K27</f>
        <v>222159</v>
      </c>
      <c r="L5" s="13">
        <v>100</v>
      </c>
    </row>
    <row r="6" spans="1:162" s="2" customFormat="1" ht="18.75" customHeight="1" x14ac:dyDescent="0.15">
      <c r="A6" s="52" t="s">
        <v>21</v>
      </c>
      <c r="B6" s="14" t="s">
        <v>22</v>
      </c>
      <c r="C6" s="15">
        <v>4254</v>
      </c>
      <c r="D6" s="16">
        <f>C6/C5*100</f>
        <v>2.0101404830196525</v>
      </c>
      <c r="E6" s="15">
        <v>4292</v>
      </c>
      <c r="F6" s="16">
        <f>E6/E5*100</f>
        <v>1.9888417267520528</v>
      </c>
      <c r="G6" s="15">
        <v>4441</v>
      </c>
      <c r="H6" s="17" t="s">
        <v>23</v>
      </c>
      <c r="I6" s="15">
        <v>4597</v>
      </c>
      <c r="J6" s="18" t="s">
        <v>23</v>
      </c>
      <c r="K6" s="19">
        <v>4496</v>
      </c>
      <c r="L6" s="20">
        <v>2.0237757642049162E-2</v>
      </c>
    </row>
    <row r="7" spans="1:162" s="2" customFormat="1" ht="18.75" customHeight="1" x14ac:dyDescent="0.15">
      <c r="A7" s="53"/>
      <c r="B7" s="21" t="s">
        <v>24</v>
      </c>
      <c r="C7" s="22">
        <v>3764</v>
      </c>
      <c r="D7" s="16">
        <f>C7/C5*100</f>
        <v>1.778601029169246</v>
      </c>
      <c r="E7" s="22">
        <v>3896</v>
      </c>
      <c r="F7" s="16">
        <f>E7/E5*100</f>
        <v>1.8053418843024225</v>
      </c>
      <c r="G7" s="22">
        <v>3910</v>
      </c>
      <c r="H7" s="17" t="s">
        <v>11</v>
      </c>
      <c r="I7" s="22">
        <v>3862</v>
      </c>
      <c r="J7" s="18" t="s">
        <v>11</v>
      </c>
      <c r="K7" s="23">
        <v>3930</v>
      </c>
      <c r="L7" s="20">
        <v>1.769003281433568E-2</v>
      </c>
    </row>
    <row r="8" spans="1:162" s="2" customFormat="1" ht="18.75" customHeight="1" x14ac:dyDescent="0.15">
      <c r="A8" s="53"/>
      <c r="B8" s="21" t="s">
        <v>26</v>
      </c>
      <c r="C8" s="22">
        <v>8525</v>
      </c>
      <c r="D8" s="16">
        <f>C8/C5*100</f>
        <v>4.0283139674994208</v>
      </c>
      <c r="E8" s="22">
        <v>8713</v>
      </c>
      <c r="F8" s="16">
        <f>E8/E5*100</f>
        <v>4.0374599173323942</v>
      </c>
      <c r="G8" s="22">
        <v>8773</v>
      </c>
      <c r="H8" s="17" t="s">
        <v>29</v>
      </c>
      <c r="I8" s="22">
        <v>8354</v>
      </c>
      <c r="J8" s="18" t="s">
        <v>30</v>
      </c>
      <c r="K8" s="23">
        <v>8706</v>
      </c>
      <c r="L8" s="20">
        <v>3.9188149028398581E-2</v>
      </c>
    </row>
    <row r="9" spans="1:162" s="2" customFormat="1" ht="18.75" customHeight="1" x14ac:dyDescent="0.15">
      <c r="A9" s="53"/>
      <c r="B9" s="21" t="s">
        <v>32</v>
      </c>
      <c r="C9" s="22">
        <v>16781</v>
      </c>
      <c r="D9" s="16">
        <f>C9/C5*100</f>
        <v>7.9295175001299452</v>
      </c>
      <c r="E9" s="22">
        <v>16984</v>
      </c>
      <c r="F9" s="16">
        <f>E9/E5*100</f>
        <v>7.8701043539508078</v>
      </c>
      <c r="G9" s="22">
        <v>16928</v>
      </c>
      <c r="H9" s="17" t="s">
        <v>4</v>
      </c>
      <c r="I9" s="22">
        <v>16657</v>
      </c>
      <c r="J9" s="18" t="s">
        <v>35</v>
      </c>
      <c r="K9" s="23">
        <v>15837</v>
      </c>
      <c r="L9" s="20">
        <v>7.1286781089219889E-2</v>
      </c>
    </row>
    <row r="10" spans="1:162" s="2" customFormat="1" ht="18.75" customHeight="1" x14ac:dyDescent="0.15">
      <c r="A10" s="53"/>
      <c r="B10" s="21" t="s">
        <v>25</v>
      </c>
      <c r="C10" s="22">
        <v>12123</v>
      </c>
      <c r="D10" s="16">
        <f>C10/C5*100</f>
        <v>5.7284751000581213</v>
      </c>
      <c r="E10" s="22">
        <v>12288</v>
      </c>
      <c r="F10" s="16">
        <f>E10/E5*100</f>
        <v>5.6940557172248889</v>
      </c>
      <c r="G10" s="22">
        <v>10627</v>
      </c>
      <c r="H10" s="17" t="s">
        <v>37</v>
      </c>
      <c r="I10" s="22">
        <v>10544</v>
      </c>
      <c r="J10" s="18" t="s">
        <v>34</v>
      </c>
      <c r="K10" s="23">
        <v>10574</v>
      </c>
      <c r="L10" s="20">
        <v>4.7596541215975945E-2</v>
      </c>
    </row>
    <row r="11" spans="1:162" s="2" customFormat="1" ht="18.75" customHeight="1" x14ac:dyDescent="0.15">
      <c r="A11" s="53"/>
      <c r="B11" s="21" t="s">
        <v>33</v>
      </c>
      <c r="C11" s="22">
        <v>9448</v>
      </c>
      <c r="D11" s="16">
        <f>C11/C5*100</f>
        <v>4.4644586938339632</v>
      </c>
      <c r="E11" s="22">
        <v>9592</v>
      </c>
      <c r="F11" s="16">
        <f>E11/E5*100</f>
        <v>4.4447739615577095</v>
      </c>
      <c r="G11" s="22">
        <v>9401</v>
      </c>
      <c r="H11" s="17" t="s">
        <v>40</v>
      </c>
      <c r="I11" s="22">
        <v>9380</v>
      </c>
      <c r="J11" s="18" t="s">
        <v>40</v>
      </c>
      <c r="K11" s="23">
        <v>9297</v>
      </c>
      <c r="L11" s="20">
        <v>4.1848405871470436E-2</v>
      </c>
    </row>
    <row r="12" spans="1:162" s="2" customFormat="1" ht="18.75" customHeight="1" x14ac:dyDescent="0.15">
      <c r="A12" s="53"/>
      <c r="B12" s="21" t="s">
        <v>42</v>
      </c>
      <c r="C12" s="22">
        <v>3591</v>
      </c>
      <c r="D12" s="16">
        <f>C12/C5*100</f>
        <v>1.6968534260751227</v>
      </c>
      <c r="E12" s="22">
        <v>3808</v>
      </c>
      <c r="F12" s="16">
        <f>E12/E5*100</f>
        <v>1.764564141535838</v>
      </c>
      <c r="G12" s="22">
        <v>3855</v>
      </c>
      <c r="H12" s="17" t="s">
        <v>11</v>
      </c>
      <c r="I12" s="22">
        <v>3437</v>
      </c>
      <c r="J12" s="18" t="s">
        <v>43</v>
      </c>
      <c r="K12" s="23">
        <v>3656</v>
      </c>
      <c r="L12" s="20">
        <v>1.6456681926007948E-2</v>
      </c>
    </row>
    <row r="13" spans="1:162" s="2" customFormat="1" ht="18.75" customHeight="1" x14ac:dyDescent="0.15">
      <c r="A13" s="53"/>
      <c r="B13" s="21" t="s">
        <v>44</v>
      </c>
      <c r="C13" s="22">
        <v>11122</v>
      </c>
      <c r="D13" s="16">
        <f>C13/C5*100</f>
        <v>5.2554730729065762</v>
      </c>
      <c r="E13" s="22">
        <v>11548</v>
      </c>
      <c r="F13" s="16">
        <f>E13/E5*100</f>
        <v>5.3511519712331559</v>
      </c>
      <c r="G13" s="22">
        <v>11328</v>
      </c>
      <c r="H13" s="17" t="s">
        <v>45</v>
      </c>
      <c r="I13" s="22">
        <v>11779</v>
      </c>
      <c r="J13" s="18" t="s">
        <v>46</v>
      </c>
      <c r="K13" s="23">
        <v>11953</v>
      </c>
      <c r="L13" s="20">
        <v>5.3803807183143607E-2</v>
      </c>
    </row>
    <row r="14" spans="1:162" s="2" customFormat="1" ht="18.75" customHeight="1" x14ac:dyDescent="0.15">
      <c r="A14" s="53"/>
      <c r="B14" s="21" t="s">
        <v>48</v>
      </c>
      <c r="C14" s="22">
        <v>1624</v>
      </c>
      <c r="D14" s="16">
        <f>C14/C5*100</f>
        <v>0.76738790418991909</v>
      </c>
      <c r="E14" s="22">
        <v>1493</v>
      </c>
      <c r="F14" s="16">
        <f>E14/E5*100</f>
        <v>0.69183147671034828</v>
      </c>
      <c r="G14" s="22">
        <v>1491</v>
      </c>
      <c r="H14" s="17" t="s">
        <v>49</v>
      </c>
      <c r="I14" s="22">
        <v>1521</v>
      </c>
      <c r="J14" s="18" t="s">
        <v>49</v>
      </c>
      <c r="K14" s="23">
        <v>1550</v>
      </c>
      <c r="L14" s="20">
        <v>6.9769849522189065E-3</v>
      </c>
    </row>
    <row r="15" spans="1:162" s="2" customFormat="1" ht="18.75" customHeight="1" x14ac:dyDescent="0.15">
      <c r="A15" s="53"/>
      <c r="B15" s="21" t="s">
        <v>5</v>
      </c>
      <c r="C15" s="22">
        <v>49103</v>
      </c>
      <c r="D15" s="16">
        <f>C15/C5*100</f>
        <v>23.20261592329901</v>
      </c>
      <c r="E15" s="22">
        <v>50291</v>
      </c>
      <c r="F15" s="16">
        <f>E15/E5*100</f>
        <v>23.304016607662508</v>
      </c>
      <c r="G15" s="22">
        <v>51790</v>
      </c>
      <c r="H15" s="17" t="s">
        <v>27</v>
      </c>
      <c r="I15" s="22">
        <v>52814</v>
      </c>
      <c r="J15" s="18" t="s">
        <v>50</v>
      </c>
      <c r="K15" s="23">
        <v>53649</v>
      </c>
      <c r="L15" s="20">
        <v>0.24148920367844651</v>
      </c>
    </row>
    <row r="16" spans="1:162" s="2" customFormat="1" ht="18.75" customHeight="1" x14ac:dyDescent="0.15">
      <c r="A16" s="53"/>
      <c r="B16" s="24" t="s">
        <v>28</v>
      </c>
      <c r="C16" s="25">
        <f>SUM(C6:C15)</f>
        <v>120335</v>
      </c>
      <c r="D16" s="26">
        <f>C16/C5*100</f>
        <v>56.861837100180978</v>
      </c>
      <c r="E16" s="25">
        <f>SUM(E6:E15)</f>
        <v>122905</v>
      </c>
      <c r="F16" s="26">
        <f>E16/E5*100</f>
        <v>56.95214175826213</v>
      </c>
      <c r="G16" s="25">
        <v>122544</v>
      </c>
      <c r="H16" s="27" t="s">
        <v>51</v>
      </c>
      <c r="I16" s="25">
        <f>SUM(I6:I15)</f>
        <v>122945</v>
      </c>
      <c r="J16" s="18" t="s">
        <v>52</v>
      </c>
      <c r="K16" s="28">
        <v>123648</v>
      </c>
      <c r="L16" s="20">
        <v>0.55657434540126671</v>
      </c>
    </row>
    <row r="17" spans="1:35" s="2" customFormat="1" ht="18.75" customHeight="1" x14ac:dyDescent="0.15">
      <c r="A17" s="53"/>
      <c r="B17" s="14" t="s">
        <v>53</v>
      </c>
      <c r="C17" s="22">
        <v>7123</v>
      </c>
      <c r="D17" s="29">
        <f>C17/C5*100</f>
        <v>3.3658276117886659</v>
      </c>
      <c r="E17" s="22">
        <v>6733</v>
      </c>
      <c r="F17" s="29">
        <f>E17/E5*100</f>
        <v>3.1199607050842433</v>
      </c>
      <c r="G17" s="22">
        <v>6922</v>
      </c>
      <c r="H17" s="17" t="s">
        <v>54</v>
      </c>
      <c r="I17" s="22">
        <v>7146</v>
      </c>
      <c r="J17" s="30" t="s">
        <v>41</v>
      </c>
      <c r="K17" s="23">
        <v>7008</v>
      </c>
      <c r="L17" s="31">
        <v>3.1544974545258127E-2</v>
      </c>
    </row>
    <row r="18" spans="1:35" s="2" customFormat="1" ht="18.75" customHeight="1" x14ac:dyDescent="0.15">
      <c r="A18" s="53"/>
      <c r="B18" s="21" t="s">
        <v>56</v>
      </c>
      <c r="C18" s="22">
        <v>773</v>
      </c>
      <c r="D18" s="16">
        <f>C18/C5*100</f>
        <v>0.36526530168645777</v>
      </c>
      <c r="E18" s="22">
        <v>847</v>
      </c>
      <c r="F18" s="16">
        <f>E18/E5*100</f>
        <v>0.39248577412837576</v>
      </c>
      <c r="G18" s="22">
        <v>913</v>
      </c>
      <c r="H18" s="17" t="s">
        <v>39</v>
      </c>
      <c r="I18" s="22">
        <v>979</v>
      </c>
      <c r="J18" s="18" t="s">
        <v>39</v>
      </c>
      <c r="K18" s="23">
        <v>1045</v>
      </c>
      <c r="L18" s="20">
        <v>4.7038382419798434E-3</v>
      </c>
    </row>
    <row r="19" spans="1:35" s="2" customFormat="1" ht="18.75" customHeight="1" x14ac:dyDescent="0.15">
      <c r="A19" s="53"/>
      <c r="B19" s="21" t="s">
        <v>57</v>
      </c>
      <c r="C19" s="22">
        <v>12</v>
      </c>
      <c r="D19" s="16">
        <f>C19/C5*100</f>
        <v>5.670353971846692E-3</v>
      </c>
      <c r="E19" s="22">
        <v>19</v>
      </c>
      <c r="F19" s="16">
        <f>E19/E5*100</f>
        <v>8.8042853700580157E-3</v>
      </c>
      <c r="G19" s="22">
        <v>19</v>
      </c>
      <c r="H19" s="17" t="s">
        <v>20</v>
      </c>
      <c r="I19" s="22">
        <v>19</v>
      </c>
      <c r="J19" s="18" t="s">
        <v>20</v>
      </c>
      <c r="K19" s="23">
        <v>19</v>
      </c>
      <c r="L19" s="20">
        <v>8.552433167236079E-5</v>
      </c>
    </row>
    <row r="20" spans="1:35" s="2" customFormat="1" ht="18.75" customHeight="1" x14ac:dyDescent="0.15">
      <c r="A20" s="53"/>
      <c r="B20" s="21" t="s">
        <v>58</v>
      </c>
      <c r="C20" s="22">
        <v>4392</v>
      </c>
      <c r="D20" s="16">
        <f>C20/C5*100</f>
        <v>2.0753495536958892</v>
      </c>
      <c r="E20" s="22">
        <v>4424</v>
      </c>
      <c r="F20" s="16">
        <f>E20/E5*100</f>
        <v>2.0500083409019298</v>
      </c>
      <c r="G20" s="22">
        <v>4606</v>
      </c>
      <c r="H20" s="17" t="s">
        <v>23</v>
      </c>
      <c r="I20" s="22">
        <v>4702</v>
      </c>
      <c r="J20" s="18" t="s">
        <v>23</v>
      </c>
      <c r="K20" s="23">
        <v>4623</v>
      </c>
      <c r="L20" s="20">
        <v>2.0809420280069681E-2</v>
      </c>
    </row>
    <row r="21" spans="1:35" s="2" customFormat="1" ht="18.75" customHeight="1" x14ac:dyDescent="0.15">
      <c r="A21" s="54"/>
      <c r="B21" s="24" t="s">
        <v>28</v>
      </c>
      <c r="C21" s="25">
        <f>SUM(C17:C20)</f>
        <v>12300</v>
      </c>
      <c r="D21" s="16">
        <f>C21/C5*100</f>
        <v>5.8121128211428594</v>
      </c>
      <c r="E21" s="25">
        <f>SUM(E17:E20)</f>
        <v>12023</v>
      </c>
      <c r="F21" s="16">
        <f>E21/E5*100</f>
        <v>5.5712591054846063</v>
      </c>
      <c r="G21" s="25">
        <v>12460</v>
      </c>
      <c r="H21" s="27" t="s">
        <v>31</v>
      </c>
      <c r="I21" s="25">
        <f>SUM(I17:I20)</f>
        <v>12846</v>
      </c>
      <c r="J21" s="18" t="s">
        <v>47</v>
      </c>
      <c r="K21" s="28">
        <v>12695</v>
      </c>
      <c r="L21" s="20">
        <v>5.7143757398980012E-2</v>
      </c>
    </row>
    <row r="22" spans="1:35" s="2" customFormat="1" ht="18.75" customHeight="1" x14ac:dyDescent="0.15">
      <c r="A22" s="52" t="s">
        <v>59</v>
      </c>
      <c r="B22" s="14" t="s">
        <v>2</v>
      </c>
      <c r="C22" s="22">
        <f>69534-27721</f>
        <v>41813</v>
      </c>
      <c r="D22" s="29">
        <f>C22/C5*100</f>
        <v>19.757875885402147</v>
      </c>
      <c r="E22" s="22">
        <v>42877</v>
      </c>
      <c r="F22" s="29">
        <f>E22/E5*100</f>
        <v>19.868491779577766</v>
      </c>
      <c r="G22" s="22">
        <v>42912</v>
      </c>
      <c r="H22" s="17" t="s">
        <v>13</v>
      </c>
      <c r="I22" s="22">
        <f>I25-I23-I24</f>
        <v>43938</v>
      </c>
      <c r="J22" s="30" t="s">
        <v>60</v>
      </c>
      <c r="K22" s="23">
        <v>44622</v>
      </c>
      <c r="L22" s="31">
        <v>0.20085614357284648</v>
      </c>
    </row>
    <row r="23" spans="1:35" s="2" customFormat="1" ht="18.75" customHeight="1" x14ac:dyDescent="0.15">
      <c r="A23" s="53"/>
      <c r="B23" s="21" t="s">
        <v>61</v>
      </c>
      <c r="C23" s="22">
        <v>27721</v>
      </c>
      <c r="D23" s="16">
        <f>C23/C5*100</f>
        <v>13.098990204463515</v>
      </c>
      <c r="E23" s="22">
        <v>28909</v>
      </c>
      <c r="F23" s="16">
        <f>E23/E5*100</f>
        <v>13.395951882263535</v>
      </c>
      <c r="G23" s="22">
        <v>29633</v>
      </c>
      <c r="H23" s="17" t="s">
        <v>9</v>
      </c>
      <c r="I23" s="22">
        <v>30492</v>
      </c>
      <c r="J23" s="18" t="s">
        <v>36</v>
      </c>
      <c r="K23" s="23">
        <v>31464</v>
      </c>
      <c r="L23" s="20">
        <v>0.14162829324942947</v>
      </c>
    </row>
    <row r="24" spans="1:35" s="2" customFormat="1" ht="18.75" customHeight="1" x14ac:dyDescent="0.15">
      <c r="A24" s="53"/>
      <c r="B24" s="21" t="s">
        <v>7</v>
      </c>
      <c r="C24" s="22">
        <v>1298</v>
      </c>
      <c r="D24" s="16">
        <f>C24/C5*100</f>
        <v>0.61334328795475057</v>
      </c>
      <c r="E24" s="22">
        <v>1349</v>
      </c>
      <c r="F24" s="16">
        <f>E24/E5*100</f>
        <v>0.62510426127411911</v>
      </c>
      <c r="G24" s="22">
        <v>1416</v>
      </c>
      <c r="H24" s="17" t="s">
        <v>49</v>
      </c>
      <c r="I24" s="22">
        <v>1415</v>
      </c>
      <c r="J24" s="18" t="s">
        <v>62</v>
      </c>
      <c r="K24" s="23">
        <v>1357</v>
      </c>
      <c r="L24" s="20">
        <v>6.1082377936522939E-3</v>
      </c>
    </row>
    <row r="25" spans="1:35" s="2" customFormat="1" ht="18.75" customHeight="1" x14ac:dyDescent="0.15">
      <c r="A25" s="54"/>
      <c r="B25" s="24" t="s">
        <v>28</v>
      </c>
      <c r="C25" s="25">
        <f>SUM(C22:C24)</f>
        <v>70832</v>
      </c>
      <c r="D25" s="32">
        <f>C25/C5*100</f>
        <v>33.47020937782041</v>
      </c>
      <c r="E25" s="25">
        <f>SUM(E22:E24)</f>
        <v>73135</v>
      </c>
      <c r="F25" s="32">
        <f>E25/E5*100</f>
        <v>33.889547923115423</v>
      </c>
      <c r="G25" s="25">
        <v>73961</v>
      </c>
      <c r="H25" s="27" t="s">
        <v>63</v>
      </c>
      <c r="I25" s="25">
        <f>76166-321</f>
        <v>75845</v>
      </c>
      <c r="J25" s="33" t="s">
        <v>55</v>
      </c>
      <c r="K25" s="28">
        <v>77443</v>
      </c>
      <c r="L25" s="34">
        <v>0.34859267461592824</v>
      </c>
    </row>
    <row r="26" spans="1:35" s="2" customFormat="1" ht="18.75" customHeight="1" x14ac:dyDescent="0.15">
      <c r="A26" s="55" t="s">
        <v>38</v>
      </c>
      <c r="B26" s="56"/>
      <c r="C26" s="15">
        <v>3388</v>
      </c>
      <c r="D26" s="16">
        <f>C26/C5*100</f>
        <v>1.6009299380513831</v>
      </c>
      <c r="E26" s="15">
        <v>3088</v>
      </c>
      <c r="F26" s="16">
        <f>E26/E5*100</f>
        <v>1.4309280643546922</v>
      </c>
      <c r="G26" s="15">
        <v>2589</v>
      </c>
      <c r="H26" s="17" t="s">
        <v>10</v>
      </c>
      <c r="I26" s="15">
        <v>2983</v>
      </c>
      <c r="J26" s="18" t="s">
        <v>64</v>
      </c>
      <c r="K26" s="19">
        <v>3556</v>
      </c>
      <c r="L26" s="20">
        <v>1.6006553864574471E-2</v>
      </c>
      <c r="AI26" s="5"/>
    </row>
    <row r="27" spans="1:35" s="2" customFormat="1" ht="15" customHeight="1" x14ac:dyDescent="0.15">
      <c r="A27" s="57" t="s">
        <v>65</v>
      </c>
      <c r="B27" s="58"/>
      <c r="C27" s="35">
        <v>4772</v>
      </c>
      <c r="D27" s="36">
        <f>C27/C5*100</f>
        <v>2.2549107628043683</v>
      </c>
      <c r="E27" s="35">
        <v>4653</v>
      </c>
      <c r="F27" s="36">
        <f>E27/E5*100</f>
        <v>2.1561231487831551</v>
      </c>
      <c r="G27" s="35">
        <v>4718</v>
      </c>
      <c r="H27" s="37" t="s">
        <v>66</v>
      </c>
      <c r="I27" s="35">
        <v>4690</v>
      </c>
      <c r="J27" s="38" t="s">
        <v>23</v>
      </c>
      <c r="K27" s="39">
        <v>4817</v>
      </c>
      <c r="L27" s="40">
        <v>2.1682668719250626E-2</v>
      </c>
      <c r="AI27" s="41"/>
    </row>
    <row r="28" spans="1:35" x14ac:dyDescent="0.15">
      <c r="A28" s="42" t="s">
        <v>67</v>
      </c>
      <c r="B28" s="2"/>
      <c r="C28" s="2"/>
      <c r="D28" s="2"/>
      <c r="E28" s="2"/>
      <c r="F28" s="2"/>
      <c r="G28" s="2"/>
      <c r="H28" s="2"/>
      <c r="I28" s="2"/>
      <c r="J28" s="2"/>
      <c r="K28" s="5"/>
      <c r="L28" s="43"/>
      <c r="M28" s="1"/>
    </row>
    <row r="29" spans="1:35" x14ac:dyDescent="0.15">
      <c r="K29" s="5"/>
      <c r="L29" s="5"/>
      <c r="M29" s="1"/>
    </row>
    <row r="30" spans="1:35" x14ac:dyDescent="0.15">
      <c r="K30" s="44"/>
      <c r="L30" s="5"/>
    </row>
  </sheetData>
  <mergeCells count="12">
    <mergeCell ref="A3:B3"/>
    <mergeCell ref="C3:D3"/>
    <mergeCell ref="E3:F3"/>
    <mergeCell ref="G3:H3"/>
    <mergeCell ref="I3:J3"/>
    <mergeCell ref="K3:L3"/>
    <mergeCell ref="A4:B4"/>
    <mergeCell ref="A5:B5"/>
    <mergeCell ref="A6:A21"/>
    <mergeCell ref="A22:A25"/>
    <mergeCell ref="A26:B26"/>
    <mergeCell ref="A27:B27"/>
  </mergeCells>
  <phoneticPr fontId="20"/>
  <pageMargins left="0.78740157480314965" right="0.78740157480314965" top="0.98425196850393704" bottom="0.98425196850393704" header="0.51181102362204722" footer="0.51181102362204722"/>
  <pageSetup paperSize="9" scale="76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30"/>
  <sheetViews>
    <sheetView showGridLines="0" tabSelected="1" zoomScale="90" zoomScaleNormal="90" workbookViewId="0">
      <selection activeCell="K7" sqref="K7"/>
    </sheetView>
  </sheetViews>
  <sheetFormatPr defaultColWidth="8.875" defaultRowHeight="13.5" x14ac:dyDescent="0.15"/>
  <cols>
    <col min="1" max="1" width="8.125" style="1" customWidth="1"/>
    <col min="2" max="2" width="20" style="1" customWidth="1"/>
    <col min="3" max="10" width="14.5" style="1" customWidth="1"/>
    <col min="11" max="12" width="14.5" style="2" customWidth="1"/>
    <col min="13" max="13" width="14.625" style="2" customWidth="1"/>
    <col min="14" max="255" width="9" style="1" bestFit="1" customWidth="1"/>
    <col min="256" max="16384" width="8.875" style="1"/>
  </cols>
  <sheetData>
    <row r="1" spans="1:161" s="2" customFormat="1" ht="21" customHeight="1" x14ac:dyDescent="0.15">
      <c r="A1" s="4" t="s">
        <v>1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</row>
    <row r="2" spans="1:161" s="2" customFormat="1" ht="15" customHeight="1" x14ac:dyDescent="0.15">
      <c r="A2" s="6"/>
      <c r="J2" s="5"/>
      <c r="K2" s="5"/>
      <c r="L2" s="7" t="s">
        <v>6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</row>
    <row r="3" spans="1:161" s="3" customFormat="1" ht="18.75" customHeight="1" x14ac:dyDescent="0.15">
      <c r="A3" s="59" t="s">
        <v>8</v>
      </c>
      <c r="B3" s="60"/>
      <c r="C3" s="61" t="s">
        <v>16</v>
      </c>
      <c r="D3" s="62"/>
      <c r="E3" s="61" t="s">
        <v>3</v>
      </c>
      <c r="F3" s="62"/>
      <c r="G3" s="61" t="s">
        <v>0</v>
      </c>
      <c r="H3" s="62"/>
      <c r="I3" s="61" t="s">
        <v>15</v>
      </c>
      <c r="J3" s="63"/>
      <c r="K3" s="61" t="s">
        <v>12</v>
      </c>
      <c r="L3" s="63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9"/>
      <c r="BG3" s="9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9"/>
      <c r="CN3" s="9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9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</row>
    <row r="4" spans="1:161" s="2" customFormat="1" ht="18.75" customHeight="1" x14ac:dyDescent="0.15">
      <c r="A4" s="48" t="s">
        <v>17</v>
      </c>
      <c r="B4" s="49"/>
      <c r="C4" s="10" t="s">
        <v>18</v>
      </c>
      <c r="D4" s="11" t="s">
        <v>14</v>
      </c>
      <c r="E4" s="10" t="s">
        <v>18</v>
      </c>
      <c r="F4" s="11" t="s">
        <v>14</v>
      </c>
      <c r="G4" s="10" t="s">
        <v>18</v>
      </c>
      <c r="H4" s="11" t="s">
        <v>14</v>
      </c>
      <c r="I4" s="10" t="s">
        <v>18</v>
      </c>
      <c r="J4" s="11" t="s">
        <v>14</v>
      </c>
      <c r="K4" s="10" t="s">
        <v>18</v>
      </c>
      <c r="L4" s="11" t="s">
        <v>14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</row>
    <row r="5" spans="1:161" s="2" customFormat="1" ht="18.75" customHeight="1" x14ac:dyDescent="0.15">
      <c r="A5" s="50" t="s">
        <v>19</v>
      </c>
      <c r="B5" s="51"/>
      <c r="C5" s="12">
        <f>SUM(C16,C21,C25,C26,C27)</f>
        <v>211627</v>
      </c>
      <c r="D5" s="13">
        <v>100</v>
      </c>
      <c r="E5" s="12">
        <f>SUM(E16,E21,E25,E26,E27)</f>
        <v>215804</v>
      </c>
      <c r="F5" s="13">
        <v>100</v>
      </c>
      <c r="G5" s="12">
        <v>216272</v>
      </c>
      <c r="H5" s="13">
        <v>100</v>
      </c>
      <c r="I5" s="12">
        <v>219309</v>
      </c>
      <c r="J5" s="13">
        <v>100</v>
      </c>
      <c r="K5" s="12">
        <f>K16+K21+K25+K26+K27</f>
        <v>222159</v>
      </c>
      <c r="L5" s="13">
        <v>100</v>
      </c>
    </row>
    <row r="6" spans="1:161" s="2" customFormat="1" ht="18.75" customHeight="1" x14ac:dyDescent="0.15">
      <c r="A6" s="52" t="s">
        <v>21</v>
      </c>
      <c r="B6" s="14" t="s">
        <v>22</v>
      </c>
      <c r="C6" s="15">
        <v>4254</v>
      </c>
      <c r="D6" s="16">
        <f>C6/C5*100</f>
        <v>2.0101404830196525</v>
      </c>
      <c r="E6" s="15">
        <v>4292</v>
      </c>
      <c r="F6" s="16">
        <f>E6/E5*100</f>
        <v>1.9888417267520528</v>
      </c>
      <c r="G6" s="15">
        <v>4441</v>
      </c>
      <c r="H6" s="17" t="s">
        <v>23</v>
      </c>
      <c r="I6" s="15">
        <v>4597</v>
      </c>
      <c r="J6" s="18" t="s">
        <v>23</v>
      </c>
      <c r="K6" s="15">
        <v>4496</v>
      </c>
      <c r="L6" s="45">
        <v>2</v>
      </c>
    </row>
    <row r="7" spans="1:161" s="2" customFormat="1" ht="18.75" customHeight="1" x14ac:dyDescent="0.15">
      <c r="A7" s="53"/>
      <c r="B7" s="21" t="s">
        <v>24</v>
      </c>
      <c r="C7" s="22">
        <v>3764</v>
      </c>
      <c r="D7" s="16">
        <f>C7/C5*100</f>
        <v>1.778601029169246</v>
      </c>
      <c r="E7" s="22">
        <v>3896</v>
      </c>
      <c r="F7" s="16">
        <f>E7/E5*100</f>
        <v>1.8053418843024225</v>
      </c>
      <c r="G7" s="22">
        <v>3910</v>
      </c>
      <c r="H7" s="17" t="s">
        <v>11</v>
      </c>
      <c r="I7" s="22">
        <v>3862</v>
      </c>
      <c r="J7" s="18" t="s">
        <v>11</v>
      </c>
      <c r="K7" s="22">
        <v>3930</v>
      </c>
      <c r="L7" s="45">
        <v>1.8</v>
      </c>
    </row>
    <row r="8" spans="1:161" s="2" customFormat="1" ht="18.75" customHeight="1" x14ac:dyDescent="0.15">
      <c r="A8" s="53"/>
      <c r="B8" s="21" t="s">
        <v>26</v>
      </c>
      <c r="C8" s="22">
        <v>8525</v>
      </c>
      <c r="D8" s="16">
        <f>C8/C5*100</f>
        <v>4.0283139674994208</v>
      </c>
      <c r="E8" s="22">
        <v>8713</v>
      </c>
      <c r="F8" s="16">
        <f>E8/E5*100</f>
        <v>4.0374599173323942</v>
      </c>
      <c r="G8" s="22">
        <v>8773</v>
      </c>
      <c r="H8" s="17" t="s">
        <v>29</v>
      </c>
      <c r="I8" s="22">
        <v>8354</v>
      </c>
      <c r="J8" s="18" t="s">
        <v>30</v>
      </c>
      <c r="K8" s="22">
        <v>8706</v>
      </c>
      <c r="L8" s="45">
        <v>3.9</v>
      </c>
    </row>
    <row r="9" spans="1:161" s="2" customFormat="1" ht="18.75" customHeight="1" x14ac:dyDescent="0.15">
      <c r="A9" s="53"/>
      <c r="B9" s="21" t="s">
        <v>32</v>
      </c>
      <c r="C9" s="22">
        <v>16781</v>
      </c>
      <c r="D9" s="16">
        <f>C9/C5*100</f>
        <v>7.9295175001299452</v>
      </c>
      <c r="E9" s="22">
        <v>16984</v>
      </c>
      <c r="F9" s="16">
        <f>E9/E5*100</f>
        <v>7.8701043539508078</v>
      </c>
      <c r="G9" s="22">
        <v>16928</v>
      </c>
      <c r="H9" s="17" t="s">
        <v>4</v>
      </c>
      <c r="I9" s="22">
        <v>16657</v>
      </c>
      <c r="J9" s="18" t="s">
        <v>35</v>
      </c>
      <c r="K9" s="22">
        <v>15837</v>
      </c>
      <c r="L9" s="45">
        <v>7.1</v>
      </c>
    </row>
    <row r="10" spans="1:161" s="2" customFormat="1" ht="18.75" customHeight="1" x14ac:dyDescent="0.15">
      <c r="A10" s="53"/>
      <c r="B10" s="21" t="s">
        <v>25</v>
      </c>
      <c r="C10" s="22">
        <v>12123</v>
      </c>
      <c r="D10" s="16">
        <f>C10/C5*100</f>
        <v>5.7284751000581213</v>
      </c>
      <c r="E10" s="22">
        <v>12288</v>
      </c>
      <c r="F10" s="16">
        <f>E10/E5*100</f>
        <v>5.6940557172248889</v>
      </c>
      <c r="G10" s="22">
        <v>10627</v>
      </c>
      <c r="H10" s="17" t="s">
        <v>37</v>
      </c>
      <c r="I10" s="22">
        <v>10544</v>
      </c>
      <c r="J10" s="18" t="s">
        <v>34</v>
      </c>
      <c r="K10" s="22">
        <v>10574</v>
      </c>
      <c r="L10" s="45">
        <v>4.8</v>
      </c>
    </row>
    <row r="11" spans="1:161" s="2" customFormat="1" ht="18.75" customHeight="1" x14ac:dyDescent="0.15">
      <c r="A11" s="53"/>
      <c r="B11" s="21" t="s">
        <v>33</v>
      </c>
      <c r="C11" s="22">
        <v>9448</v>
      </c>
      <c r="D11" s="16">
        <f>C11/C5*100</f>
        <v>4.4644586938339632</v>
      </c>
      <c r="E11" s="22">
        <v>9592</v>
      </c>
      <c r="F11" s="16">
        <f>E11/E5*100</f>
        <v>4.4447739615577095</v>
      </c>
      <c r="G11" s="22">
        <v>9401</v>
      </c>
      <c r="H11" s="17" t="s">
        <v>40</v>
      </c>
      <c r="I11" s="22">
        <v>9380</v>
      </c>
      <c r="J11" s="18" t="s">
        <v>40</v>
      </c>
      <c r="K11" s="22">
        <v>9297</v>
      </c>
      <c r="L11" s="45">
        <v>4.2</v>
      </c>
    </row>
    <row r="12" spans="1:161" s="2" customFormat="1" ht="18.75" customHeight="1" x14ac:dyDescent="0.15">
      <c r="A12" s="53"/>
      <c r="B12" s="21" t="s">
        <v>42</v>
      </c>
      <c r="C12" s="22">
        <v>3591</v>
      </c>
      <c r="D12" s="16">
        <f>C12/C5*100</f>
        <v>1.6968534260751227</v>
      </c>
      <c r="E12" s="22">
        <v>3808</v>
      </c>
      <c r="F12" s="16">
        <f>E12/E5*100</f>
        <v>1.764564141535838</v>
      </c>
      <c r="G12" s="22">
        <v>3855</v>
      </c>
      <c r="H12" s="17" t="s">
        <v>11</v>
      </c>
      <c r="I12" s="22">
        <v>3437</v>
      </c>
      <c r="J12" s="18" t="s">
        <v>43</v>
      </c>
      <c r="K12" s="22">
        <v>3656</v>
      </c>
      <c r="L12" s="45">
        <v>1.6</v>
      </c>
    </row>
    <row r="13" spans="1:161" s="2" customFormat="1" ht="18.75" customHeight="1" x14ac:dyDescent="0.15">
      <c r="A13" s="53"/>
      <c r="B13" s="21" t="s">
        <v>44</v>
      </c>
      <c r="C13" s="22">
        <v>11122</v>
      </c>
      <c r="D13" s="16">
        <f>C13/C5*100</f>
        <v>5.2554730729065762</v>
      </c>
      <c r="E13" s="22">
        <v>11548</v>
      </c>
      <c r="F13" s="16">
        <f>E13/E5*100</f>
        <v>5.3511519712331559</v>
      </c>
      <c r="G13" s="22">
        <v>11328</v>
      </c>
      <c r="H13" s="17" t="s">
        <v>45</v>
      </c>
      <c r="I13" s="22">
        <v>11779</v>
      </c>
      <c r="J13" s="18" t="s">
        <v>46</v>
      </c>
      <c r="K13" s="22">
        <v>11953</v>
      </c>
      <c r="L13" s="45">
        <v>5.4</v>
      </c>
    </row>
    <row r="14" spans="1:161" s="2" customFormat="1" ht="18.75" customHeight="1" x14ac:dyDescent="0.15">
      <c r="A14" s="53"/>
      <c r="B14" s="21" t="s">
        <v>48</v>
      </c>
      <c r="C14" s="22">
        <v>1624</v>
      </c>
      <c r="D14" s="16">
        <f>C14/C5*100</f>
        <v>0.76738790418991909</v>
      </c>
      <c r="E14" s="22">
        <v>1493</v>
      </c>
      <c r="F14" s="16">
        <f>E14/E5*100</f>
        <v>0.69183147671034828</v>
      </c>
      <c r="G14" s="22">
        <v>1491</v>
      </c>
      <c r="H14" s="17" t="s">
        <v>49</v>
      </c>
      <c r="I14" s="22">
        <v>1521</v>
      </c>
      <c r="J14" s="18" t="s">
        <v>49</v>
      </c>
      <c r="K14" s="22">
        <v>1550</v>
      </c>
      <c r="L14" s="45">
        <v>0.7</v>
      </c>
    </row>
    <row r="15" spans="1:161" s="2" customFormat="1" ht="18.75" customHeight="1" x14ac:dyDescent="0.15">
      <c r="A15" s="53"/>
      <c r="B15" s="21" t="s">
        <v>5</v>
      </c>
      <c r="C15" s="22">
        <v>49103</v>
      </c>
      <c r="D15" s="16">
        <f>C15/C5*100</f>
        <v>23.20261592329901</v>
      </c>
      <c r="E15" s="22">
        <v>50291</v>
      </c>
      <c r="F15" s="16">
        <f>E15/E5*100</f>
        <v>23.304016607662508</v>
      </c>
      <c r="G15" s="22">
        <v>51790</v>
      </c>
      <c r="H15" s="17" t="s">
        <v>27</v>
      </c>
      <c r="I15" s="22">
        <v>52814</v>
      </c>
      <c r="J15" s="18" t="s">
        <v>50</v>
      </c>
      <c r="K15" s="22">
        <v>53649</v>
      </c>
      <c r="L15" s="45">
        <v>24.1</v>
      </c>
    </row>
    <row r="16" spans="1:161" s="2" customFormat="1" ht="18.75" customHeight="1" x14ac:dyDescent="0.15">
      <c r="A16" s="53"/>
      <c r="B16" s="24" t="s">
        <v>28</v>
      </c>
      <c r="C16" s="25">
        <f>SUM(C6:C15)</f>
        <v>120335</v>
      </c>
      <c r="D16" s="26">
        <f>C16/C5*100</f>
        <v>56.861837100180978</v>
      </c>
      <c r="E16" s="25">
        <f>SUM(E6:E15)</f>
        <v>122905</v>
      </c>
      <c r="F16" s="26">
        <f>E16/E5*100</f>
        <v>56.95214175826213</v>
      </c>
      <c r="G16" s="25">
        <v>122544</v>
      </c>
      <c r="H16" s="27" t="s">
        <v>51</v>
      </c>
      <c r="I16" s="25">
        <f>SUM(I6:I15)</f>
        <v>122945</v>
      </c>
      <c r="J16" s="18" t="s">
        <v>52</v>
      </c>
      <c r="K16" s="25">
        <f>SUM(K6:K15)</f>
        <v>123648</v>
      </c>
      <c r="L16" s="45">
        <v>55.7</v>
      </c>
    </row>
    <row r="17" spans="1:34" s="2" customFormat="1" ht="18.75" customHeight="1" x14ac:dyDescent="0.15">
      <c r="A17" s="53"/>
      <c r="B17" s="14" t="s">
        <v>53</v>
      </c>
      <c r="C17" s="22">
        <v>7123</v>
      </c>
      <c r="D17" s="29">
        <f>C17/C5*100</f>
        <v>3.3658276117886659</v>
      </c>
      <c r="E17" s="22">
        <v>6733</v>
      </c>
      <c r="F17" s="29">
        <f>E17/E5*100</f>
        <v>3.1199607050842433</v>
      </c>
      <c r="G17" s="22">
        <v>6922</v>
      </c>
      <c r="H17" s="17" t="s">
        <v>54</v>
      </c>
      <c r="I17" s="22">
        <v>7146</v>
      </c>
      <c r="J17" s="30" t="s">
        <v>41</v>
      </c>
      <c r="K17" s="22">
        <v>7008</v>
      </c>
      <c r="L17" s="46">
        <v>3.2</v>
      </c>
    </row>
    <row r="18" spans="1:34" s="2" customFormat="1" ht="18.75" customHeight="1" x14ac:dyDescent="0.15">
      <c r="A18" s="53"/>
      <c r="B18" s="21" t="s">
        <v>56</v>
      </c>
      <c r="C18" s="22">
        <v>773</v>
      </c>
      <c r="D18" s="16">
        <f>C18/C5*100</f>
        <v>0.36526530168645777</v>
      </c>
      <c r="E18" s="22">
        <v>847</v>
      </c>
      <c r="F18" s="16">
        <f>E18/E5*100</f>
        <v>0.39248577412837576</v>
      </c>
      <c r="G18" s="22">
        <v>913</v>
      </c>
      <c r="H18" s="17" t="s">
        <v>39</v>
      </c>
      <c r="I18" s="22">
        <v>979</v>
      </c>
      <c r="J18" s="18" t="s">
        <v>39</v>
      </c>
      <c r="K18" s="22">
        <v>1045</v>
      </c>
      <c r="L18" s="45">
        <v>0.5</v>
      </c>
    </row>
    <row r="19" spans="1:34" s="2" customFormat="1" ht="18.75" customHeight="1" x14ac:dyDescent="0.15">
      <c r="A19" s="53"/>
      <c r="B19" s="21" t="s">
        <v>57</v>
      </c>
      <c r="C19" s="22">
        <v>12</v>
      </c>
      <c r="D19" s="16">
        <f>C19/C5*100</f>
        <v>5.670353971846692E-3</v>
      </c>
      <c r="E19" s="22">
        <v>19</v>
      </c>
      <c r="F19" s="16">
        <f>E19/E5*100</f>
        <v>8.8042853700580157E-3</v>
      </c>
      <c r="G19" s="22">
        <v>19</v>
      </c>
      <c r="H19" s="17" t="s">
        <v>20</v>
      </c>
      <c r="I19" s="22">
        <v>19</v>
      </c>
      <c r="J19" s="18" t="s">
        <v>20</v>
      </c>
      <c r="K19" s="22">
        <v>19</v>
      </c>
      <c r="L19" s="45">
        <v>0</v>
      </c>
    </row>
    <row r="20" spans="1:34" s="2" customFormat="1" ht="18.75" customHeight="1" x14ac:dyDescent="0.15">
      <c r="A20" s="53"/>
      <c r="B20" s="21" t="s">
        <v>58</v>
      </c>
      <c r="C20" s="22">
        <v>4392</v>
      </c>
      <c r="D20" s="16">
        <f>C20/C5*100</f>
        <v>2.0753495536958892</v>
      </c>
      <c r="E20" s="22">
        <v>4424</v>
      </c>
      <c r="F20" s="16">
        <f>E20/E5*100</f>
        <v>2.0500083409019298</v>
      </c>
      <c r="G20" s="22">
        <v>4606</v>
      </c>
      <c r="H20" s="17" t="s">
        <v>23</v>
      </c>
      <c r="I20" s="22">
        <v>4702</v>
      </c>
      <c r="J20" s="18" t="s">
        <v>23</v>
      </c>
      <c r="K20" s="22">
        <v>4623</v>
      </c>
      <c r="L20" s="45">
        <v>2.1</v>
      </c>
    </row>
    <row r="21" spans="1:34" s="2" customFormat="1" ht="18.75" customHeight="1" x14ac:dyDescent="0.15">
      <c r="A21" s="54"/>
      <c r="B21" s="24" t="s">
        <v>28</v>
      </c>
      <c r="C21" s="25">
        <f>SUM(C17:C20)</f>
        <v>12300</v>
      </c>
      <c r="D21" s="16">
        <f>C21/C5*100</f>
        <v>5.8121128211428594</v>
      </c>
      <c r="E21" s="25">
        <f>SUM(E17:E20)</f>
        <v>12023</v>
      </c>
      <c r="F21" s="16">
        <f>E21/E5*100</f>
        <v>5.5712591054846063</v>
      </c>
      <c r="G21" s="25">
        <v>12460</v>
      </c>
      <c r="H21" s="27" t="s">
        <v>31</v>
      </c>
      <c r="I21" s="25">
        <f>SUM(I17:I20)</f>
        <v>12846</v>
      </c>
      <c r="J21" s="18" t="s">
        <v>47</v>
      </c>
      <c r="K21" s="25">
        <f>SUM(K17:K20)</f>
        <v>12695</v>
      </c>
      <c r="L21" s="47">
        <v>5.7</v>
      </c>
    </row>
    <row r="22" spans="1:34" s="2" customFormat="1" ht="18.75" customHeight="1" x14ac:dyDescent="0.15">
      <c r="A22" s="52" t="s">
        <v>59</v>
      </c>
      <c r="B22" s="14" t="s">
        <v>2</v>
      </c>
      <c r="C22" s="22">
        <f>69534-27721</f>
        <v>41813</v>
      </c>
      <c r="D22" s="29">
        <f>C22/C5*100</f>
        <v>19.757875885402147</v>
      </c>
      <c r="E22" s="22">
        <v>42877</v>
      </c>
      <c r="F22" s="29">
        <f>E22/E5*100</f>
        <v>19.868491779577766</v>
      </c>
      <c r="G22" s="22">
        <v>42912</v>
      </c>
      <c r="H22" s="17" t="s">
        <v>13</v>
      </c>
      <c r="I22" s="22">
        <f>I25-I23-I24</f>
        <v>43938</v>
      </c>
      <c r="J22" s="30" t="s">
        <v>60</v>
      </c>
      <c r="K22" s="22">
        <v>44622</v>
      </c>
      <c r="L22" s="46">
        <v>20.100000000000001</v>
      </c>
    </row>
    <row r="23" spans="1:34" s="2" customFormat="1" ht="18.75" customHeight="1" x14ac:dyDescent="0.15">
      <c r="A23" s="53"/>
      <c r="B23" s="21" t="s">
        <v>61</v>
      </c>
      <c r="C23" s="22">
        <v>27721</v>
      </c>
      <c r="D23" s="16">
        <f>C23/C5*100</f>
        <v>13.098990204463515</v>
      </c>
      <c r="E23" s="22">
        <v>28909</v>
      </c>
      <c r="F23" s="16">
        <f>E23/E5*100</f>
        <v>13.395951882263535</v>
      </c>
      <c r="G23" s="22">
        <v>29633</v>
      </c>
      <c r="H23" s="17" t="s">
        <v>9</v>
      </c>
      <c r="I23" s="22">
        <v>30492</v>
      </c>
      <c r="J23" s="18" t="s">
        <v>36</v>
      </c>
      <c r="K23" s="22">
        <v>31464</v>
      </c>
      <c r="L23" s="45">
        <v>14.2</v>
      </c>
    </row>
    <row r="24" spans="1:34" s="2" customFormat="1" ht="18.75" customHeight="1" x14ac:dyDescent="0.15">
      <c r="A24" s="53"/>
      <c r="B24" s="21" t="s">
        <v>7</v>
      </c>
      <c r="C24" s="22">
        <v>1298</v>
      </c>
      <c r="D24" s="16">
        <f>C24/C5*100</f>
        <v>0.61334328795475057</v>
      </c>
      <c r="E24" s="22">
        <v>1349</v>
      </c>
      <c r="F24" s="16">
        <f>E24/E5*100</f>
        <v>0.62510426127411911</v>
      </c>
      <c r="G24" s="22">
        <v>1416</v>
      </c>
      <c r="H24" s="17" t="s">
        <v>49</v>
      </c>
      <c r="I24" s="22">
        <v>1415</v>
      </c>
      <c r="J24" s="18" t="s">
        <v>62</v>
      </c>
      <c r="K24" s="22">
        <v>1357</v>
      </c>
      <c r="L24" s="45">
        <v>0.6</v>
      </c>
    </row>
    <row r="25" spans="1:34" s="2" customFormat="1" ht="18.75" customHeight="1" x14ac:dyDescent="0.15">
      <c r="A25" s="54"/>
      <c r="B25" s="24" t="s">
        <v>28</v>
      </c>
      <c r="C25" s="25">
        <f>SUM(C22:C24)</f>
        <v>70832</v>
      </c>
      <c r="D25" s="32">
        <f>C25/C5*100</f>
        <v>33.47020937782041</v>
      </c>
      <c r="E25" s="25">
        <f>SUM(E22:E24)</f>
        <v>73135</v>
      </c>
      <c r="F25" s="32">
        <f>E25/E5*100</f>
        <v>33.889547923115423</v>
      </c>
      <c r="G25" s="25">
        <v>73961</v>
      </c>
      <c r="H25" s="27" t="s">
        <v>63</v>
      </c>
      <c r="I25" s="25">
        <f>76166-321</f>
        <v>75845</v>
      </c>
      <c r="J25" s="33" t="s">
        <v>55</v>
      </c>
      <c r="K25" s="25">
        <f>SUM(K22:K24)</f>
        <v>77443</v>
      </c>
      <c r="L25" s="47">
        <v>34.9</v>
      </c>
    </row>
    <row r="26" spans="1:34" s="2" customFormat="1" ht="18.75" customHeight="1" x14ac:dyDescent="0.15">
      <c r="A26" s="55" t="s">
        <v>38</v>
      </c>
      <c r="B26" s="56"/>
      <c r="C26" s="15">
        <v>3388</v>
      </c>
      <c r="D26" s="16">
        <f>C26/C5*100</f>
        <v>1.6009299380513831</v>
      </c>
      <c r="E26" s="15">
        <v>3088</v>
      </c>
      <c r="F26" s="16">
        <f>E26/E5*100</f>
        <v>1.4309280643546922</v>
      </c>
      <c r="G26" s="15">
        <v>2589</v>
      </c>
      <c r="H26" s="17" t="s">
        <v>10</v>
      </c>
      <c r="I26" s="15">
        <v>2983</v>
      </c>
      <c r="J26" s="18" t="s">
        <v>64</v>
      </c>
      <c r="K26" s="15">
        <v>3556</v>
      </c>
      <c r="L26" s="45">
        <v>1.6</v>
      </c>
      <c r="AH26" s="5"/>
    </row>
    <row r="27" spans="1:34" s="2" customFormat="1" ht="15" customHeight="1" x14ac:dyDescent="0.15">
      <c r="A27" s="57" t="s">
        <v>65</v>
      </c>
      <c r="B27" s="58"/>
      <c r="C27" s="35">
        <v>4772</v>
      </c>
      <c r="D27" s="36">
        <f>C27/C5*100</f>
        <v>2.2549107628043683</v>
      </c>
      <c r="E27" s="35">
        <v>4653</v>
      </c>
      <c r="F27" s="36">
        <f>E27/E5*100</f>
        <v>2.1561231487831551</v>
      </c>
      <c r="G27" s="35">
        <v>4718</v>
      </c>
      <c r="H27" s="37" t="s">
        <v>66</v>
      </c>
      <c r="I27" s="35">
        <v>4690</v>
      </c>
      <c r="J27" s="38" t="s">
        <v>23</v>
      </c>
      <c r="K27" s="35">
        <v>4817</v>
      </c>
      <c r="L27" s="45">
        <v>2.2000000000000002</v>
      </c>
      <c r="AH27" s="41"/>
    </row>
    <row r="28" spans="1:34" x14ac:dyDescent="0.15">
      <c r="A28" s="42" t="s">
        <v>67</v>
      </c>
      <c r="B28" s="2"/>
      <c r="C28" s="2"/>
      <c r="D28" s="2"/>
      <c r="E28" s="2"/>
      <c r="F28" s="2"/>
      <c r="G28" s="2"/>
      <c r="H28" s="2"/>
      <c r="I28" s="2"/>
      <c r="J28" s="2"/>
      <c r="K28" s="5"/>
      <c r="L28" s="43"/>
      <c r="M28" s="1"/>
    </row>
    <row r="29" spans="1:34" x14ac:dyDescent="0.15">
      <c r="K29" s="5"/>
      <c r="L29" s="5"/>
      <c r="M29" s="1"/>
    </row>
    <row r="30" spans="1:34" x14ac:dyDescent="0.15">
      <c r="K30" s="44"/>
      <c r="L30" s="5"/>
    </row>
  </sheetData>
  <mergeCells count="12">
    <mergeCell ref="A3:B3"/>
    <mergeCell ref="C3:D3"/>
    <mergeCell ref="E3:F3"/>
    <mergeCell ref="G3:H3"/>
    <mergeCell ref="I3:J3"/>
    <mergeCell ref="K3:L3"/>
    <mergeCell ref="A4:B4"/>
    <mergeCell ref="A5:B5"/>
    <mergeCell ref="A6:A21"/>
    <mergeCell ref="A22:A25"/>
    <mergeCell ref="A26:B26"/>
    <mergeCell ref="A27:B27"/>
  </mergeCells>
  <phoneticPr fontId="20"/>
  <pageMargins left="0.78740157480314965" right="0.78740157480314965" top="0.98425196850393704" bottom="0.98425196850393704" header="0.51181102362204722" footer="0.51181102362204722"/>
  <pageSetup paperSize="9" scale="76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21" type="Hiragana"/>
  <pageMargins left="0.78740157480314954" right="0.78740157480314954" top="0.98425196850393704" bottom="0.98425196850393704" header="0.51181102362204722" footer="0.51181102362204722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1505</vt:lpstr>
      <vt:lpstr>Sheet2</vt:lpstr>
      <vt:lpstr>Sheet1</vt:lpstr>
      <vt:lpstr>'1505'!Print_Area</vt:lpstr>
      <vt:lpstr>Sheet2!Print_Area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2020-02-08T08:43:14Z</cp:lastPrinted>
  <dcterms:created xsi:type="dcterms:W3CDTF">2006-02-23T09:06:58Z</dcterms:created>
  <dcterms:modified xsi:type="dcterms:W3CDTF">2023-04-12T05:58:44Z</dcterms:modified>
</cp:coreProperties>
</file>