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C:\Users\l-man\Desktop\〇新しいフォルダー\23 尾張旭市\R3\12_納品物\作業\出力データ\附属明細 マクロかけてわける\円単位\"/>
    </mc:Choice>
  </mc:AlternateContent>
  <xr:revisionPtr revIDLastSave="0" documentId="13_ncr:1_{4094E9A8-869A-4F40-B585-5F8047143804}" xr6:coauthVersionLast="47" xr6:coauthVersionMax="47" xr10:uidLastSave="{00000000-0000-0000-0000-000000000000}"/>
  <bookViews>
    <workbookView xWindow="-120" yWindow="-120" windowWidth="29040" windowHeight="15840" xr2:uid="{00000000-000D-0000-FFFF-FFFF00000000}"/>
  </bookViews>
  <sheets>
    <sheet name="1.(1)①有形固定資産の明細" sheetId="19" r:id="rId1"/>
    <sheet name="1.(1)②有形固定資産に係る行政目的別の明細" sheetId="20" r:id="rId2"/>
    <sheet name="1.(1)③投資及び出資金の明細" sheetId="1" r:id="rId3"/>
    <sheet name="1.(1)④基金の明細" sheetId="2" r:id="rId4"/>
    <sheet name="1.(1)⑤貸付金の明細" sheetId="3" r:id="rId5"/>
    <sheet name="1.(1)⑥長期延滞債権の明細" sheetId="5" r:id="rId6"/>
    <sheet name="1.(1)⑦未収金の明細" sheetId="4" r:id="rId7"/>
    <sheet name="1.(2)①地方債等（借入先別）の明細" sheetId="6" r:id="rId8"/>
    <sheet name="1.(2)②地方債等（利率別）の明細" sheetId="7" r:id="rId9"/>
    <sheet name="1.(2)③地方債等（返済期間別）の明細" sheetId="8" r:id="rId10"/>
    <sheet name="1.(2)④特定の契約条項が付された地方債等の概要" sheetId="9" r:id="rId11"/>
    <sheet name="1.(2)⑤引当金の明細" sheetId="10" r:id="rId12"/>
    <sheet name="2.(1)補助金等の明細" sheetId="11" r:id="rId13"/>
    <sheet name="3.(1)財源の明細" sheetId="13" r:id="rId14"/>
    <sheet name="3.(2)財源情報の明細" sheetId="21" r:id="rId15"/>
    <sheet name="4.(1)資金の明細" sheetId="12" r:id="rId16"/>
    <sheet name="貸借対照表(BS)" sheetId="14" state="hidden" r:id="rId17"/>
    <sheet name="行政コスト計算書(PL)" sheetId="15" state="hidden" r:id="rId18"/>
    <sheet name="純資産変動計算書(NW)" sheetId="16" state="hidden" r:id="rId19"/>
    <sheet name="資金収支計算書(CF)" sheetId="17" state="hidden" r:id="rId20"/>
    <sheet name="チェック" sheetId="18" state="hidden" r:id="rId21"/>
  </sheets>
  <definedNames>
    <definedName name="_xlnm.Print_Titles" localSheetId="0">'1.(1)①有形固定資産の明細'!$1:$5</definedName>
    <definedName name="_xlnm.Print_Titles" localSheetId="1">'1.(1)②有形固定資産に係る行政目的別の明細'!$1:$5</definedName>
    <definedName name="市場価格のあるもの">'1.(1)③投資及び出資金の明細'!$A$7:$H$10</definedName>
    <definedName name="市場価格のないもののうち連結対象団体に対するもの">'1.(1)③投資及び出資金の明細'!$A$13:$J$16</definedName>
    <definedName name="市場価格のないもののうち連結対象団体以外に対するもの">'1.(1)③投資及び出資金の明細'!$A$19:$K$29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38" i="18" l="1"/>
  <c r="G5" i="18" l="1"/>
  <c r="G4" i="18"/>
  <c r="F5" i="18"/>
  <c r="H5" i="18" l="1"/>
  <c r="G45" i="18" l="1"/>
  <c r="F45" i="18"/>
  <c r="G43" i="18"/>
  <c r="F43" i="18"/>
  <c r="H43" i="18" s="1"/>
  <c r="G42" i="18"/>
  <c r="F42" i="18"/>
  <c r="G39" i="18"/>
  <c r="G38" i="18"/>
  <c r="F38" i="18"/>
  <c r="G37" i="18"/>
  <c r="F37" i="18"/>
  <c r="G36" i="18"/>
  <c r="F36" i="18"/>
  <c r="G35" i="18"/>
  <c r="F35" i="18"/>
  <c r="G34" i="18"/>
  <c r="F34" i="18"/>
  <c r="G33" i="18"/>
  <c r="F33" i="18"/>
  <c r="G32" i="18"/>
  <c r="G31" i="18"/>
  <c r="G30" i="18"/>
  <c r="G29" i="18"/>
  <c r="G28" i="18"/>
  <c r="F28" i="18"/>
  <c r="G27" i="18"/>
  <c r="F27" i="18"/>
  <c r="G26" i="18"/>
  <c r="F26" i="18"/>
  <c r="G25" i="18"/>
  <c r="F25" i="18"/>
  <c r="H25" i="18" s="1"/>
  <c r="G24" i="18"/>
  <c r="F24" i="18"/>
  <c r="G23" i="18"/>
  <c r="F23" i="18"/>
  <c r="G21" i="18"/>
  <c r="F21" i="18"/>
  <c r="G20" i="18"/>
  <c r="F20" i="18"/>
  <c r="H20" i="18" s="1"/>
  <c r="G19" i="18"/>
  <c r="F19" i="18"/>
  <c r="G18" i="18"/>
  <c r="G17" i="18"/>
  <c r="G15" i="18"/>
  <c r="G13" i="18"/>
  <c r="G12" i="18"/>
  <c r="G11" i="18"/>
  <c r="G10" i="18"/>
  <c r="G9" i="18"/>
  <c r="G8" i="18"/>
  <c r="G7" i="18"/>
  <c r="G6" i="18"/>
  <c r="G3" i="18"/>
  <c r="F3" i="18"/>
  <c r="G2" i="18"/>
  <c r="F2" i="18"/>
  <c r="H23" i="18" l="1"/>
  <c r="H27" i="18"/>
  <c r="H35" i="18"/>
  <c r="H45" i="18"/>
  <c r="H42" i="18"/>
  <c r="H33" i="18"/>
  <c r="H19" i="18"/>
  <c r="H24" i="18"/>
  <c r="H28" i="18"/>
  <c r="H34" i="18"/>
  <c r="H37" i="18"/>
  <c r="H3" i="18"/>
  <c r="H21" i="18"/>
  <c r="H26" i="18"/>
  <c r="H36" i="18"/>
  <c r="H38" i="18"/>
  <c r="H2" i="18"/>
  <c r="F7" i="18" l="1"/>
  <c r="H7" i="18" s="1"/>
  <c r="F6" i="18"/>
  <c r="H6" i="18" s="1"/>
  <c r="F8" i="18" l="1"/>
  <c r="H8" i="18" s="1"/>
  <c r="F9" i="18" l="1"/>
  <c r="H9" i="18" s="1"/>
  <c r="F10" i="18"/>
  <c r="H10" i="18" s="1"/>
  <c r="F30" i="18" l="1"/>
  <c r="H30" i="18" s="1"/>
  <c r="F32" i="18" l="1"/>
  <c r="H32" i="18" s="1"/>
  <c r="F39" i="18"/>
  <c r="H39" i="18" s="1"/>
  <c r="F31" i="18" l="1"/>
  <c r="H31" i="18" s="1"/>
  <c r="F29" i="18" l="1"/>
  <c r="H29" i="18" s="1"/>
  <c r="F18" i="18" l="1"/>
  <c r="F17" i="18" l="1"/>
  <c r="H17" i="18" s="1"/>
  <c r="H18" i="18"/>
  <c r="F13" i="18"/>
  <c r="H13" i="18" s="1"/>
  <c r="F11" i="18"/>
  <c r="H11" i="18" s="1"/>
  <c r="F15" i="18"/>
  <c r="H15" i="18" s="1"/>
  <c r="F12" i="18"/>
  <c r="H12" i="18" s="1"/>
  <c r="F4" i="18"/>
  <c r="H4"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LMG06</author>
  </authors>
  <commentList>
    <comment ref="I36" authorId="0" shapeId="0" xr:uid="{408C46B5-5D76-4165-917E-392DD17BB2D7}">
      <text>
        <r>
          <rPr>
            <b/>
            <sz val="9"/>
            <color indexed="81"/>
            <rFont val="MS P ゴシック"/>
            <family val="3"/>
            <charset val="128"/>
          </rPr>
          <t>地方債償還に係る補助金</t>
        </r>
      </text>
    </comment>
    <comment ref="I37" authorId="0" shapeId="0" xr:uid="{7A806D97-87E2-454E-82DE-DE7299B94A64}">
      <text>
        <r>
          <rPr>
            <b/>
            <sz val="9"/>
            <color indexed="81"/>
            <rFont val="MS P ゴシック"/>
            <family val="3"/>
            <charset val="128"/>
          </rPr>
          <t>借換債に係る地方債収入</t>
        </r>
      </text>
    </comment>
    <comment ref="I38" authorId="0" shapeId="0" xr:uid="{0830C1DC-047C-486B-9E73-746B25D5A37C}">
      <text>
        <r>
          <rPr>
            <b/>
            <sz val="9"/>
            <color indexed="81"/>
            <rFont val="MS P ゴシック"/>
            <family val="3"/>
            <charset val="128"/>
          </rPr>
          <t>CF財務活動支出のうち税収等以外を財源とするもの（使用料・手数料など）</t>
        </r>
      </text>
    </comment>
  </commentList>
</comments>
</file>

<file path=xl/sharedStrings.xml><?xml version="1.0" encoding="utf-8"?>
<sst xmlns="http://schemas.openxmlformats.org/spreadsheetml/2006/main" count="1186" uniqueCount="511">
  <si>
    <t>投資及び出資金の明細</t>
  </si>
  <si>
    <t>市場価格のあるもの</t>
  </si>
  <si>
    <t>銘柄名</t>
  </si>
  <si>
    <t>株数・口数など_x000D_
(A)</t>
  </si>
  <si>
    <t>時価単価_x000D_
(B)</t>
  </si>
  <si>
    <t>貸借対照表計上額_x000D_
(A) X (B)_x000D_
(C)</t>
  </si>
  <si>
    <t>取得単価_x000D_
(D)</t>
  </si>
  <si>
    <t>取得原価_x000D_
(A) X (D)_x000D_
(E)</t>
  </si>
  <si>
    <t>評価差額_x000D_
(C) - (E)_x000D_
(F)</t>
  </si>
  <si>
    <t>(参考)財産に関する_x000D_
調書記載額</t>
  </si>
  <si>
    <t>合計</t>
  </si>
  <si>
    <t>市場価格のないもののうち連結対象団体に対するもの</t>
  </si>
  <si>
    <t>相手先名</t>
  </si>
  <si>
    <t>出資金額_x000D_
(貸借対照表計上額)_x000D_
(A)</t>
  </si>
  <si>
    <t>資産_x000D_
(B)</t>
  </si>
  <si>
    <t>負債_x000D_
(C)</t>
  </si>
  <si>
    <t>純資産額_x000D_
(B) - (C)_x000D_
(D)</t>
  </si>
  <si>
    <t>資本金_x000D_
(E)</t>
  </si>
  <si>
    <t>出資割合(%)_x000D_
(A) / (E)_x000D_
(F)</t>
  </si>
  <si>
    <t>実質価額_x000D_
(D) X (F)_x000D_
(G)</t>
  </si>
  <si>
    <t>投資損失引当金_x000D_
計上額_x000D_
(H)</t>
  </si>
  <si>
    <t>出資金額_x000D_
(A)</t>
  </si>
  <si>
    <t>強制評価減_x000D_
(H)</t>
  </si>
  <si>
    <t>貸借対照表計上額_x000D_
(A) - (H)_x000D_
(I)</t>
  </si>
  <si>
    <t>-</t>
  </si>
  <si>
    <t>(単位：円)</t>
    <rPh sb="4" eb="5">
      <t>エン</t>
    </rPh>
    <phoneticPr fontId="9"/>
  </si>
  <si>
    <t>種類</t>
  </si>
  <si>
    <t>現金預金</t>
  </si>
  <si>
    <t>有価証券</t>
  </si>
  <si>
    <t>土地</t>
  </si>
  <si>
    <t>その他</t>
  </si>
  <si>
    <t>合計_x000D_
(貸借対照表計上額)</t>
  </si>
  <si>
    <t>基金の明細</t>
    <phoneticPr fontId="9"/>
  </si>
  <si>
    <t>貸付金の明細</t>
  </si>
  <si>
    <t>相手先名または種別</t>
  </si>
  <si>
    <t>長期貸付金</t>
  </si>
  <si>
    <t>短期貸付金</t>
  </si>
  <si>
    <t>(参考)_x000D_
貸付金計</t>
  </si>
  <si>
    <t>貸借対照表計上額</t>
  </si>
  <si>
    <t>徴収不能引当金_x000D_
計上額</t>
  </si>
  <si>
    <t>未収金の明細</t>
  </si>
  <si>
    <t>徴収不能引当金計上額</t>
  </si>
  <si>
    <t>【貸付金】</t>
  </si>
  <si>
    <t>小計</t>
  </si>
  <si>
    <t>【未収金】</t>
  </si>
  <si>
    <t>長期延滞債権の明細</t>
  </si>
  <si>
    <t>地方債等（借入先別）の明細</t>
  </si>
  <si>
    <t>地方債等残高</t>
  </si>
  <si>
    <t>政府資金</t>
  </si>
  <si>
    <t>地方公共団体_x000D_
金融機構</t>
  </si>
  <si>
    <t>市中銀行</t>
  </si>
  <si>
    <t>その他の_x000D_
金融機関</t>
  </si>
  <si>
    <t>市場公募債</t>
  </si>
  <si>
    <t>うち1年内償還予定</t>
  </si>
  <si>
    <t>うち共同発行債</t>
  </si>
  <si>
    <t>うち住民公募債</t>
  </si>
  <si>
    <t>【通常分】</t>
  </si>
  <si>
    <t>　一般公共事業</t>
  </si>
  <si>
    <t>　公営住宅建設</t>
  </si>
  <si>
    <t>　災害復旧</t>
  </si>
  <si>
    <t>　教育・福祉施設</t>
  </si>
  <si>
    <t>　一般単独事業</t>
  </si>
  <si>
    <t>　その他</t>
  </si>
  <si>
    <t>【特別分】</t>
  </si>
  <si>
    <t>　臨時財政対策債</t>
  </si>
  <si>
    <t>　減税補てん債</t>
  </si>
  <si>
    <t>　退職手当債</t>
  </si>
  <si>
    <t>　合計</t>
  </si>
  <si>
    <t>地方債等（利率別）の明細</t>
  </si>
  <si>
    <t>1.5%以下</t>
  </si>
  <si>
    <t>1.5%超_x000D_
2.0%以下</t>
  </si>
  <si>
    <t>2.0%超_x000D_
2.5%以下</t>
  </si>
  <si>
    <t>2.5%超_x000D_
3.0%以下</t>
  </si>
  <si>
    <t>3.0%超_x000D_
3.5%以下</t>
  </si>
  <si>
    <t>3.5%超_x000D_
4.0%以下</t>
  </si>
  <si>
    <t>4.0%超</t>
  </si>
  <si>
    <t>(参考)_x000D_
加重平均_x000D_
利率</t>
  </si>
  <si>
    <t>地方債等（返済期間別）の明細</t>
  </si>
  <si>
    <t>1年以内</t>
  </si>
  <si>
    <t>1年超_x000D_
2年以内</t>
  </si>
  <si>
    <t>2年超_x000D_
3年以内</t>
  </si>
  <si>
    <t>3年超_x000D_
4年以内</t>
  </si>
  <si>
    <t>4年超_x000D_
5年以内</t>
  </si>
  <si>
    <t>5年超_x000D_
10年以内</t>
  </si>
  <si>
    <t>10年超_x000D_
15年以内</t>
  </si>
  <si>
    <t>15年超_x000D_
20年以内</t>
  </si>
  <si>
    <t>20年超</t>
  </si>
  <si>
    <t>特定の契約条項が付された地方債等の概要</t>
  </si>
  <si>
    <t>特定の契約条項が_x000D_
付された地方債等残高</t>
  </si>
  <si>
    <t>契約条項の概要</t>
  </si>
  <si>
    <t>引当金の明細</t>
  </si>
  <si>
    <t>区分</t>
  </si>
  <si>
    <t>前年度末残高</t>
  </si>
  <si>
    <t>本年度増加額</t>
  </si>
  <si>
    <t>本年度減少額</t>
  </si>
  <si>
    <t>本年度末残高</t>
  </si>
  <si>
    <t>目的使用</t>
  </si>
  <si>
    <t>徴収不能引当金（固定資産）</t>
  </si>
  <si>
    <t>徴収不能引当金（流動資産）</t>
  </si>
  <si>
    <t>投資損失引当金</t>
  </si>
  <si>
    <t>退職手当引当金</t>
  </si>
  <si>
    <t>損失補償等引当金</t>
  </si>
  <si>
    <t>賞与等引当金</t>
  </si>
  <si>
    <t>補助金等の明細</t>
  </si>
  <si>
    <t>名称</t>
  </si>
  <si>
    <t>相手先</t>
  </si>
  <si>
    <t>金額</t>
  </si>
  <si>
    <t>支出目的</t>
  </si>
  <si>
    <t>他団体への公共施設等整備補助金等_x000D_
(所有外資産分)</t>
  </si>
  <si>
    <t>計</t>
  </si>
  <si>
    <t>その他の補助金等</t>
  </si>
  <si>
    <t>資金の明細</t>
  </si>
  <si>
    <t>短期投資</t>
    <rPh sb="0" eb="2">
      <t>タンキ</t>
    </rPh>
    <rPh sb="2" eb="4">
      <t>トウシ</t>
    </rPh>
    <phoneticPr fontId="4"/>
  </si>
  <si>
    <t>財源の明細</t>
  </si>
  <si>
    <t>会計</t>
  </si>
  <si>
    <t>財源の内容</t>
  </si>
  <si>
    <t>一般会計</t>
  </si>
  <si>
    <t>税収等</t>
  </si>
  <si>
    <t>国県等補助金</t>
  </si>
  <si>
    <t>資本的_x000D_
補助金</t>
  </si>
  <si>
    <t>経常的_x000D_
補助金</t>
  </si>
  <si>
    <t>【様式第1号】</t>
  </si>
  <si>
    <t>（単位：円）</t>
  </si>
  <si>
    <t>【資産の部】</t>
  </si>
  <si>
    <t>【負債の部】</t>
  </si>
  <si>
    <t xml:space="preserve">  固定資産</t>
  </si>
  <si>
    <t xml:space="preserve">  固定負債</t>
  </si>
  <si>
    <t xml:space="preserve">    有形固定資産</t>
  </si>
  <si>
    <t xml:space="preserve">    地方債</t>
  </si>
  <si>
    <t xml:space="preserve">      事業用資産</t>
  </si>
  <si>
    <t xml:space="preserve">    長期未払金</t>
  </si>
  <si>
    <t xml:space="preserve">        土地</t>
  </si>
  <si>
    <t xml:space="preserve">    退職手当引当金</t>
  </si>
  <si>
    <t xml:space="preserve">        立木竹</t>
  </si>
  <si>
    <t xml:space="preserve">    損失補償等引当金</t>
  </si>
  <si>
    <t xml:space="preserve">        建物</t>
  </si>
  <si>
    <t xml:space="preserve">    その他</t>
  </si>
  <si>
    <t xml:space="preserve">        建物減価償却累計額</t>
  </si>
  <si>
    <t xml:space="preserve">  流動負債</t>
  </si>
  <si>
    <t xml:space="preserve">        工作物</t>
  </si>
  <si>
    <t xml:space="preserve">    １年内償還予定地方債</t>
  </si>
  <si>
    <t xml:space="preserve">        工作物減価償却累計額</t>
  </si>
  <si>
    <t xml:space="preserve">    未払金</t>
  </si>
  <si>
    <t xml:space="preserve">        船舶</t>
  </si>
  <si>
    <t xml:space="preserve">    未払費用</t>
  </si>
  <si>
    <t xml:space="preserve">        船舶減価償却累計額</t>
  </si>
  <si>
    <t xml:space="preserve">    前受金</t>
  </si>
  <si>
    <t xml:space="preserve">        浮標等</t>
  </si>
  <si>
    <t xml:space="preserve">    前受収益</t>
  </si>
  <si>
    <t xml:space="preserve">        浮標等減価償却累計額</t>
  </si>
  <si>
    <t xml:space="preserve">    賞与等引当金</t>
  </si>
  <si>
    <t xml:space="preserve">        航空機</t>
  </si>
  <si>
    <t xml:space="preserve">    預り金</t>
  </si>
  <si>
    <t xml:space="preserve">        航空機減価償却累計額</t>
  </si>
  <si>
    <t xml:space="preserve">        その他</t>
  </si>
  <si>
    <t>負債合計</t>
  </si>
  <si>
    <t xml:space="preserve">        その他減価償却累計額</t>
  </si>
  <si>
    <t>【純資産の部】</t>
  </si>
  <si>
    <t xml:space="preserve">        建設仮勘定</t>
  </si>
  <si>
    <t xml:space="preserve">  固定資産等形成分</t>
  </si>
  <si>
    <t xml:space="preserve">      インフラ資産</t>
  </si>
  <si>
    <t xml:space="preserve">  余剰分（不足分）</t>
  </si>
  <si>
    <t xml:space="preserve">      物品</t>
  </si>
  <si>
    <t xml:space="preserve">      物品減価償却累計額</t>
  </si>
  <si>
    <t xml:space="preserve">    無形固定資産</t>
  </si>
  <si>
    <t xml:space="preserve">      ソフトウェア</t>
  </si>
  <si>
    <t xml:space="preserve">      その他</t>
  </si>
  <si>
    <t xml:space="preserve">    投資その他の資産</t>
  </si>
  <si>
    <t xml:space="preserve">      投資及び出資金</t>
  </si>
  <si>
    <t xml:space="preserve">        有価証券</t>
  </si>
  <si>
    <t xml:space="preserve">        出資金</t>
  </si>
  <si>
    <t xml:space="preserve">      投資損失引当金</t>
  </si>
  <si>
    <t xml:space="preserve">      長期延滞債権</t>
  </si>
  <si>
    <t xml:space="preserve">      長期貸付金</t>
  </si>
  <si>
    <t xml:space="preserve">      基金</t>
  </si>
  <si>
    <t xml:space="preserve">        減債基金</t>
  </si>
  <si>
    <t xml:space="preserve">      徴収不能引当金</t>
  </si>
  <si>
    <t xml:space="preserve">  流動資産</t>
  </si>
  <si>
    <t xml:space="preserve">    現金預金</t>
  </si>
  <si>
    <t xml:space="preserve">    未収金</t>
  </si>
  <si>
    <t xml:space="preserve">    短期貸付金</t>
  </si>
  <si>
    <t xml:space="preserve">    基金</t>
  </si>
  <si>
    <t xml:space="preserve">      財政調整基金</t>
  </si>
  <si>
    <t xml:space="preserve">      減債基金</t>
  </si>
  <si>
    <t xml:space="preserve">    棚卸資産</t>
  </si>
  <si>
    <t xml:space="preserve">    徴収不能引当金</t>
  </si>
  <si>
    <t>純資産合計</t>
  </si>
  <si>
    <t>資産合計</t>
  </si>
  <si>
    <t>負債及び純資産合計</t>
  </si>
  <si>
    <t>【様式第2号】</t>
  </si>
  <si>
    <t xml:space="preserve">  経常費用</t>
  </si>
  <si>
    <t xml:space="preserve">    業務費用</t>
  </si>
  <si>
    <t xml:space="preserve">      人件費</t>
  </si>
  <si>
    <t xml:space="preserve">        職員給与費</t>
  </si>
  <si>
    <t xml:space="preserve">        賞与等引当金繰入額</t>
  </si>
  <si>
    <t xml:space="preserve">        退職手当引当金繰入額</t>
  </si>
  <si>
    <t xml:space="preserve">      物件費等</t>
  </si>
  <si>
    <t xml:space="preserve">        物件費</t>
  </si>
  <si>
    <t xml:space="preserve">        維持補修費</t>
  </si>
  <si>
    <t xml:space="preserve">        減価償却費</t>
  </si>
  <si>
    <t xml:space="preserve">      その他の業務費用</t>
  </si>
  <si>
    <t xml:space="preserve">        支払利息</t>
  </si>
  <si>
    <t xml:space="preserve">        徴収不能引当金繰入額</t>
  </si>
  <si>
    <t xml:space="preserve">    移転費用</t>
  </si>
  <si>
    <t xml:space="preserve">      補助金等</t>
  </si>
  <si>
    <t xml:space="preserve">      社会保障給付</t>
  </si>
  <si>
    <t xml:space="preserve">      他会計への繰出金</t>
  </si>
  <si>
    <t xml:space="preserve">  経常収益</t>
  </si>
  <si>
    <t xml:space="preserve">    使用料及び手数料</t>
  </si>
  <si>
    <t>純経常行政コスト</t>
  </si>
  <si>
    <t xml:space="preserve">  臨時損失</t>
  </si>
  <si>
    <t xml:space="preserve">    災害復旧事業費</t>
  </si>
  <si>
    <t xml:space="preserve">    資産除売却損</t>
  </si>
  <si>
    <t xml:space="preserve">    投資損失引当金繰入額</t>
  </si>
  <si>
    <t xml:space="preserve">    損失補償等引当金繰入額</t>
  </si>
  <si>
    <t xml:space="preserve">  臨時利益</t>
  </si>
  <si>
    <t xml:space="preserve">    資産売却益</t>
  </si>
  <si>
    <t>純行政コスト</t>
  </si>
  <si>
    <t>【様式第3号】</t>
  </si>
  <si>
    <t>固定資産等形成分</t>
  </si>
  <si>
    <t>余剰分(不足分)</t>
  </si>
  <si>
    <t>前年度末純資産残高</t>
  </si>
  <si>
    <t xml:space="preserve">  純行政コスト（△）</t>
  </si>
  <si>
    <t xml:space="preserve">  財源</t>
  </si>
  <si>
    <t xml:space="preserve">    税収等</t>
  </si>
  <si>
    <t xml:space="preserve">    国県等補助金</t>
  </si>
  <si>
    <t xml:space="preserve">  本年度差額</t>
  </si>
  <si>
    <t xml:space="preserve">  固定資産等の変動（内部変動）</t>
  </si>
  <si>
    <t xml:space="preserve">    有形固定資産等の増加</t>
  </si>
  <si>
    <t xml:space="preserve">    有形固定資産等の減少</t>
  </si>
  <si>
    <t xml:space="preserve">    貸付金・基金等の増加</t>
  </si>
  <si>
    <t xml:space="preserve">    貸付金・基金等の減少</t>
  </si>
  <si>
    <t xml:space="preserve">  資産評価差額</t>
  </si>
  <si>
    <t xml:space="preserve">  無償所管換等</t>
  </si>
  <si>
    <t xml:space="preserve">  その他</t>
  </si>
  <si>
    <t xml:space="preserve">  本年度純資産変動額</t>
  </si>
  <si>
    <t>本年度末純資産残高</t>
  </si>
  <si>
    <t>【様式第4号】</t>
  </si>
  <si>
    <t>【業務活動収支】</t>
  </si>
  <si>
    <t xml:space="preserve">  業務支出</t>
  </si>
  <si>
    <t xml:space="preserve">    業務費用支出</t>
  </si>
  <si>
    <t xml:space="preserve">      人件費支出</t>
  </si>
  <si>
    <t xml:space="preserve">      物件費等支出</t>
  </si>
  <si>
    <t xml:space="preserve">      支払利息支出</t>
  </si>
  <si>
    <t xml:space="preserve">      その他の支出</t>
  </si>
  <si>
    <t xml:space="preserve">    移転費用支出</t>
  </si>
  <si>
    <t xml:space="preserve">      補助金等支出</t>
  </si>
  <si>
    <t xml:space="preserve">      社会保障給付支出</t>
  </si>
  <si>
    <t xml:space="preserve">      他会計への繰出支出</t>
  </si>
  <si>
    <t xml:space="preserve">  業務収入</t>
  </si>
  <si>
    <t xml:space="preserve">    税収等収入</t>
  </si>
  <si>
    <t xml:space="preserve">    国県等補助金収入</t>
  </si>
  <si>
    <t xml:space="preserve">    使用料及び手数料収入</t>
  </si>
  <si>
    <t xml:space="preserve">    その他の収入</t>
  </si>
  <si>
    <t xml:space="preserve">  臨時支出</t>
  </si>
  <si>
    <t xml:space="preserve">    災害復旧事業費支出</t>
  </si>
  <si>
    <t xml:space="preserve">    その他の支出</t>
  </si>
  <si>
    <t xml:space="preserve">  臨時収入</t>
  </si>
  <si>
    <t>業務活動収支</t>
  </si>
  <si>
    <t>【投資活動収支】</t>
  </si>
  <si>
    <t xml:space="preserve">  投資活動支出</t>
  </si>
  <si>
    <t xml:space="preserve">    基金積立金支出</t>
  </si>
  <si>
    <t xml:space="preserve">    投資及び出資金支出</t>
  </si>
  <si>
    <t xml:space="preserve">    貸付金支出</t>
  </si>
  <si>
    <t xml:space="preserve">  投資活動収入</t>
  </si>
  <si>
    <t xml:space="preserve">    基金取崩収入</t>
  </si>
  <si>
    <t xml:space="preserve">    貸付金元金回収収入</t>
  </si>
  <si>
    <t xml:space="preserve">    資産売却収入</t>
  </si>
  <si>
    <t>投資活動収支</t>
  </si>
  <si>
    <t>【財務活動収支】</t>
  </si>
  <si>
    <t xml:space="preserve">  財務活動支出</t>
  </si>
  <si>
    <t xml:space="preserve">    地方債償還支出</t>
  </si>
  <si>
    <t xml:space="preserve">  財務活動収入</t>
  </si>
  <si>
    <t xml:space="preserve">    地方債発行収入</t>
  </si>
  <si>
    <t>財務活動収支</t>
  </si>
  <si>
    <t>本年度資金収支額</t>
  </si>
  <si>
    <t>前年度末資金残高</t>
  </si>
  <si>
    <t>本年度末資金残高</t>
  </si>
  <si>
    <t>前年度末歳計外現金残高</t>
  </si>
  <si>
    <t>本年度歳計外現金増減額</t>
  </si>
  <si>
    <t>本年度末歳計外現金残高</t>
  </si>
  <si>
    <t>本年度末現金預金残高</t>
  </si>
  <si>
    <t>１．貸借対照表の内容に関する明細</t>
    <rPh sb="2" eb="7">
      <t>タイシャクタイショウヒョウ</t>
    </rPh>
    <rPh sb="8" eb="10">
      <t>ナイヨウ</t>
    </rPh>
    <rPh sb="11" eb="12">
      <t>カン</t>
    </rPh>
    <rPh sb="14" eb="16">
      <t>メイサイ</t>
    </rPh>
    <phoneticPr fontId="9"/>
  </si>
  <si>
    <t>（１）資産項目の明細</t>
    <rPh sb="3" eb="5">
      <t>シサン</t>
    </rPh>
    <rPh sb="5" eb="7">
      <t>コウモク</t>
    </rPh>
    <rPh sb="8" eb="10">
      <t>メイサイ</t>
    </rPh>
    <phoneticPr fontId="9"/>
  </si>
  <si>
    <t>科目</t>
    <rPh sb="0" eb="2">
      <t>カモク</t>
    </rPh>
    <phoneticPr fontId="9"/>
  </si>
  <si>
    <t>附属明細書金額</t>
    <rPh sb="0" eb="5">
      <t>フゾクメイサイショ</t>
    </rPh>
    <rPh sb="5" eb="7">
      <t>キンガク</t>
    </rPh>
    <phoneticPr fontId="9"/>
  </si>
  <si>
    <t>財務諸表金額</t>
    <rPh sb="0" eb="4">
      <t>ザイムショヒョウ</t>
    </rPh>
    <rPh sb="4" eb="6">
      <t>キンガク</t>
    </rPh>
    <phoneticPr fontId="9"/>
  </si>
  <si>
    <t>チェック</t>
    <phoneticPr fontId="9"/>
  </si>
  <si>
    <t>明細書名称</t>
    <rPh sb="0" eb="3">
      <t>メイサイショ</t>
    </rPh>
    <rPh sb="3" eb="5">
      <t>メイショウ</t>
    </rPh>
    <phoneticPr fontId="9"/>
  </si>
  <si>
    <t>③</t>
    <phoneticPr fontId="9"/>
  </si>
  <si>
    <t>①</t>
    <phoneticPr fontId="9"/>
  </si>
  <si>
    <t>②</t>
    <phoneticPr fontId="9"/>
  </si>
  <si>
    <t>④</t>
    <phoneticPr fontId="9"/>
  </si>
  <si>
    <t>⑤</t>
    <phoneticPr fontId="9"/>
  </si>
  <si>
    <t>有形固定資産の明細</t>
    <rPh sb="0" eb="6">
      <t>ユウケイコテイシサン</t>
    </rPh>
    <rPh sb="7" eb="9">
      <t>メイサイ</t>
    </rPh>
    <phoneticPr fontId="9"/>
  </si>
  <si>
    <t>有形固定資産の行政目的別明細</t>
    <rPh sb="0" eb="6">
      <t>ユウケイコテイシサン</t>
    </rPh>
    <rPh sb="7" eb="9">
      <t>ギョウセイ</t>
    </rPh>
    <rPh sb="9" eb="11">
      <t>モクテキ</t>
    </rPh>
    <rPh sb="11" eb="12">
      <t>ベツ</t>
    </rPh>
    <rPh sb="12" eb="14">
      <t>メイサイ</t>
    </rPh>
    <phoneticPr fontId="9"/>
  </si>
  <si>
    <t>投資及び出資金の明細</t>
    <phoneticPr fontId="9"/>
  </si>
  <si>
    <t>財政調整基金</t>
    <rPh sb="0" eb="6">
      <t>ザイセイチョウセイキキン</t>
    </rPh>
    <phoneticPr fontId="9"/>
  </si>
  <si>
    <t>減債基金</t>
    <rPh sb="0" eb="4">
      <t>ゲンサイキキン</t>
    </rPh>
    <phoneticPr fontId="9"/>
  </si>
  <si>
    <t>その他</t>
    <rPh sb="2" eb="3">
      <t>タ</t>
    </rPh>
    <phoneticPr fontId="9"/>
  </si>
  <si>
    <t>貸付金の明細</t>
    <rPh sb="0" eb="2">
      <t>カシツケ</t>
    </rPh>
    <rPh sb="2" eb="3">
      <t>キン</t>
    </rPh>
    <rPh sb="4" eb="6">
      <t>メイサイ</t>
    </rPh>
    <phoneticPr fontId="9"/>
  </si>
  <si>
    <t>長期貸付金</t>
    <rPh sb="0" eb="5">
      <t>チョウキカシツケキン</t>
    </rPh>
    <phoneticPr fontId="9"/>
  </si>
  <si>
    <t>短期貸付金</t>
    <rPh sb="0" eb="5">
      <t>タンキカシツケキン</t>
    </rPh>
    <phoneticPr fontId="9"/>
  </si>
  <si>
    <t>⑥</t>
    <phoneticPr fontId="9"/>
  </si>
  <si>
    <t>未収金</t>
    <rPh sb="0" eb="3">
      <t>ミシュウキン</t>
    </rPh>
    <phoneticPr fontId="9"/>
  </si>
  <si>
    <t>⑦</t>
    <phoneticPr fontId="9"/>
  </si>
  <si>
    <t>長期延滞債権</t>
    <rPh sb="0" eb="6">
      <t>チョウキエンタイサイケン</t>
    </rPh>
    <phoneticPr fontId="9"/>
  </si>
  <si>
    <t>（２）負債項目の明細</t>
    <rPh sb="3" eb="5">
      <t>フサイ</t>
    </rPh>
    <rPh sb="5" eb="7">
      <t>コウモク</t>
    </rPh>
    <rPh sb="8" eb="10">
      <t>メイサイ</t>
    </rPh>
    <phoneticPr fontId="9"/>
  </si>
  <si>
    <t xml:space="preserve"> １年内償還予定地方債</t>
  </si>
  <si>
    <t>地方債</t>
    <rPh sb="0" eb="3">
      <t>チホウサイ</t>
    </rPh>
    <phoneticPr fontId="9"/>
  </si>
  <si>
    <t>地方債、 １年内償還予定地方債</t>
    <rPh sb="0" eb="3">
      <t>チホウサイ</t>
    </rPh>
    <phoneticPr fontId="9"/>
  </si>
  <si>
    <t>ー</t>
  </si>
  <si>
    <t>ー</t>
    <phoneticPr fontId="9"/>
  </si>
  <si>
    <t>２．行政コスト計算書の内容に関する明細</t>
    <rPh sb="2" eb="4">
      <t>ギョウセイ</t>
    </rPh>
    <rPh sb="7" eb="10">
      <t>ケイサンショ</t>
    </rPh>
    <rPh sb="11" eb="13">
      <t>ナイヨウ</t>
    </rPh>
    <rPh sb="14" eb="15">
      <t>カン</t>
    </rPh>
    <rPh sb="17" eb="19">
      <t>メイサイ</t>
    </rPh>
    <phoneticPr fontId="9"/>
  </si>
  <si>
    <t>（１）補助金等の明細</t>
    <rPh sb="3" eb="6">
      <t>ホジョキン</t>
    </rPh>
    <rPh sb="6" eb="7">
      <t>トウ</t>
    </rPh>
    <rPh sb="8" eb="10">
      <t>メイサイ</t>
    </rPh>
    <phoneticPr fontId="9"/>
  </si>
  <si>
    <t>補助金等</t>
    <rPh sb="0" eb="3">
      <t>ホジョキン</t>
    </rPh>
    <rPh sb="3" eb="4">
      <t>トウ</t>
    </rPh>
    <phoneticPr fontId="9"/>
  </si>
  <si>
    <t>３．純資産変動計算書の内容に関する明細</t>
    <rPh sb="2" eb="5">
      <t>ジュンシサン</t>
    </rPh>
    <rPh sb="5" eb="7">
      <t>ヘンドウ</t>
    </rPh>
    <rPh sb="7" eb="10">
      <t>ケイサンショ</t>
    </rPh>
    <rPh sb="11" eb="13">
      <t>ナイヨウ</t>
    </rPh>
    <rPh sb="14" eb="15">
      <t>カン</t>
    </rPh>
    <rPh sb="17" eb="19">
      <t>メイサイ</t>
    </rPh>
    <phoneticPr fontId="9"/>
  </si>
  <si>
    <t>（１）財源の明細</t>
    <rPh sb="3" eb="5">
      <t>ザイゲン</t>
    </rPh>
    <rPh sb="6" eb="8">
      <t>メイサイ</t>
    </rPh>
    <phoneticPr fontId="9"/>
  </si>
  <si>
    <t>（２）財源情報の明細</t>
    <rPh sb="3" eb="5">
      <t>ザイゲン</t>
    </rPh>
    <rPh sb="5" eb="7">
      <t>ジョウホウ</t>
    </rPh>
    <rPh sb="8" eb="10">
      <t>メイサイ</t>
    </rPh>
    <phoneticPr fontId="9"/>
  </si>
  <si>
    <t>税収等</t>
    <rPh sb="0" eb="2">
      <t>ゼイシュウ</t>
    </rPh>
    <rPh sb="2" eb="3">
      <t>トウ</t>
    </rPh>
    <phoneticPr fontId="9"/>
  </si>
  <si>
    <t>国県等補助金</t>
    <phoneticPr fontId="9"/>
  </si>
  <si>
    <t>４．資金収支計算書の内容に関する明細</t>
    <rPh sb="2" eb="4">
      <t>シキン</t>
    </rPh>
    <rPh sb="4" eb="6">
      <t>シュウシ</t>
    </rPh>
    <rPh sb="6" eb="9">
      <t>ケイサンショ</t>
    </rPh>
    <rPh sb="10" eb="12">
      <t>ナイヨウ</t>
    </rPh>
    <rPh sb="13" eb="14">
      <t>カン</t>
    </rPh>
    <rPh sb="16" eb="18">
      <t>メイサイ</t>
    </rPh>
    <phoneticPr fontId="9"/>
  </si>
  <si>
    <t>（１）資金の明細</t>
    <rPh sb="3" eb="5">
      <t>シキン</t>
    </rPh>
    <rPh sb="6" eb="8">
      <t>メイサイ</t>
    </rPh>
    <phoneticPr fontId="9"/>
  </si>
  <si>
    <t>地方税</t>
    <rPh sb="0" eb="3">
      <t>チホウゼイ</t>
    </rPh>
    <phoneticPr fontId="9"/>
  </si>
  <si>
    <t>地方譲与税</t>
    <rPh sb="0" eb="2">
      <t>チホウ</t>
    </rPh>
    <rPh sb="2" eb="4">
      <t>ジョウヨ</t>
    </rPh>
    <rPh sb="4" eb="5">
      <t>ゼイ</t>
    </rPh>
    <phoneticPr fontId="9"/>
  </si>
  <si>
    <t>利子割交付金</t>
    <rPh sb="0" eb="2">
      <t>リシ</t>
    </rPh>
    <rPh sb="2" eb="3">
      <t>ワリ</t>
    </rPh>
    <rPh sb="3" eb="6">
      <t>コウフキン</t>
    </rPh>
    <phoneticPr fontId="9"/>
  </si>
  <si>
    <t>配当割交付金</t>
    <rPh sb="0" eb="2">
      <t>ハイトウ</t>
    </rPh>
    <rPh sb="2" eb="3">
      <t>ワリ</t>
    </rPh>
    <rPh sb="3" eb="6">
      <t>コウフキン</t>
    </rPh>
    <phoneticPr fontId="9"/>
  </si>
  <si>
    <t>株式等譲渡所得割交付金</t>
    <rPh sb="0" eb="2">
      <t>カブシキ</t>
    </rPh>
    <rPh sb="2" eb="3">
      <t>トウ</t>
    </rPh>
    <rPh sb="3" eb="5">
      <t>ジョウト</t>
    </rPh>
    <rPh sb="5" eb="7">
      <t>ショトク</t>
    </rPh>
    <rPh sb="7" eb="8">
      <t>ワリ</t>
    </rPh>
    <rPh sb="8" eb="11">
      <t>コウフキン</t>
    </rPh>
    <phoneticPr fontId="9"/>
  </si>
  <si>
    <t>地方消費税交付金</t>
    <rPh sb="0" eb="2">
      <t>チホウ</t>
    </rPh>
    <rPh sb="2" eb="5">
      <t>ショウヒゼイ</t>
    </rPh>
    <rPh sb="5" eb="8">
      <t>コウフキン</t>
    </rPh>
    <phoneticPr fontId="9"/>
  </si>
  <si>
    <t>地方特例交付金</t>
    <rPh sb="0" eb="2">
      <t>チホウ</t>
    </rPh>
    <rPh sb="2" eb="4">
      <t>トクレイ</t>
    </rPh>
    <rPh sb="4" eb="7">
      <t>コウフキン</t>
    </rPh>
    <phoneticPr fontId="9"/>
  </si>
  <si>
    <t>地方交付税</t>
    <rPh sb="0" eb="2">
      <t>チホウ</t>
    </rPh>
    <rPh sb="2" eb="5">
      <t>コウフゼイ</t>
    </rPh>
    <phoneticPr fontId="9"/>
  </si>
  <si>
    <t>交通安全対策特別交付金</t>
    <rPh sb="0" eb="2">
      <t>コウツウ</t>
    </rPh>
    <rPh sb="2" eb="4">
      <t>アンゼン</t>
    </rPh>
    <rPh sb="4" eb="6">
      <t>タイサク</t>
    </rPh>
    <rPh sb="6" eb="8">
      <t>トクベツ</t>
    </rPh>
    <rPh sb="8" eb="11">
      <t>コウフキン</t>
    </rPh>
    <phoneticPr fontId="9"/>
  </si>
  <si>
    <t>国庫支出金</t>
    <rPh sb="0" eb="5">
      <t>コッコシシュツキン</t>
    </rPh>
    <phoneticPr fontId="9"/>
  </si>
  <si>
    <t>県支出金</t>
    <rPh sb="0" eb="4">
      <t>ケンシシュツキン</t>
    </rPh>
    <phoneticPr fontId="9"/>
  </si>
  <si>
    <t>(単位：円)</t>
    <rPh sb="4" eb="5">
      <t>エン</t>
    </rPh>
    <phoneticPr fontId="9"/>
  </si>
  <si>
    <t>貸付金の明細、長期延滞債権の明細の合計</t>
    <rPh sb="0" eb="2">
      <t>カシツケ</t>
    </rPh>
    <rPh sb="2" eb="3">
      <t>キン</t>
    </rPh>
    <rPh sb="4" eb="6">
      <t>メイサイ</t>
    </rPh>
    <rPh sb="17" eb="19">
      <t>ゴウケイ</t>
    </rPh>
    <phoneticPr fontId="9"/>
  </si>
  <si>
    <t>貸付金の明細、未収金の明細の合計</t>
    <rPh sb="0" eb="2">
      <t>カシツケ</t>
    </rPh>
    <rPh sb="2" eb="3">
      <t>キン</t>
    </rPh>
    <rPh sb="4" eb="6">
      <t>メイサイ</t>
    </rPh>
    <rPh sb="7" eb="10">
      <t>ミシュウキン</t>
    </rPh>
    <rPh sb="14" eb="16">
      <t>ゴウケイ</t>
    </rPh>
    <phoneticPr fontId="9"/>
  </si>
  <si>
    <t>徴収不能引当金（流動資産）</t>
    <rPh sb="8" eb="10">
      <t>リュウドウ</t>
    </rPh>
    <phoneticPr fontId="9"/>
  </si>
  <si>
    <t>一般会計等</t>
    <rPh sb="0" eb="2">
      <t>イッパン</t>
    </rPh>
    <rPh sb="2" eb="4">
      <t>カイケイ</t>
    </rPh>
    <rPh sb="4" eb="5">
      <t>トウ</t>
    </rPh>
    <phoneticPr fontId="9"/>
  </si>
  <si>
    <t>資本的_x000D_補助金</t>
    <phoneticPr fontId="9"/>
  </si>
  <si>
    <t>経常的_x000D_補助金</t>
    <phoneticPr fontId="9"/>
  </si>
  <si>
    <t xml:space="preserve">    公共施設等整備費支出</t>
  </si>
  <si>
    <t>有形固定資産の明細</t>
  </si>
  <si>
    <t>前年度末残高_x000D_
(A)</t>
  </si>
  <si>
    <t>本年度増加額_x000D_
(B)</t>
  </si>
  <si>
    <t>本年度減少額_x000D_
(C)</t>
  </si>
  <si>
    <t>本年度末残高_x000D_
(A)+(B)-(C)_x000D_
(D)</t>
  </si>
  <si>
    <t>本年度末_x000D_
減価償却累計額_x000D_
(E)</t>
  </si>
  <si>
    <t>差引本年度末残高_x000D_
(D)-(E)_x000D_
(G)</t>
  </si>
  <si>
    <t>事業用資産</t>
  </si>
  <si>
    <t>　土地</t>
  </si>
  <si>
    <t>　立木竹</t>
  </si>
  <si>
    <t>　建物</t>
  </si>
  <si>
    <t>　工作物</t>
  </si>
  <si>
    <t>　船舶</t>
  </si>
  <si>
    <t>　浮標等</t>
  </si>
  <si>
    <t>　航空機</t>
  </si>
  <si>
    <t>　建設仮勘定</t>
  </si>
  <si>
    <t>インフラ資産</t>
  </si>
  <si>
    <t>物品</t>
  </si>
  <si>
    <t>有形固定資産に係る行政目的別の明細</t>
  </si>
  <si>
    <t>生活インフラ・_x000D_
国土保全</t>
  </si>
  <si>
    <t>教育</t>
  </si>
  <si>
    <t>福祉</t>
  </si>
  <si>
    <t>環境衛生</t>
  </si>
  <si>
    <t>産業振興</t>
  </si>
  <si>
    <t>消防</t>
  </si>
  <si>
    <t>総務</t>
  </si>
  <si>
    <t>有形固定資産</t>
    <rPh sb="0" eb="6">
      <t>ユウケイコテイシサン</t>
    </rPh>
    <phoneticPr fontId="9"/>
  </si>
  <si>
    <t>財源情報の明細</t>
  </si>
  <si>
    <t>内訳</t>
  </si>
  <si>
    <t>地方債等</t>
  </si>
  <si>
    <t>有形固定資産等の増加</t>
  </si>
  <si>
    <t>貸付金・基金等の増加</t>
  </si>
  <si>
    <t>土地取得特別会計</t>
    <phoneticPr fontId="9"/>
  </si>
  <si>
    <t>現金預金</t>
    <rPh sb="0" eb="2">
      <t>ゲンキン</t>
    </rPh>
    <rPh sb="2" eb="4">
      <t>ヨキン</t>
    </rPh>
    <phoneticPr fontId="4"/>
  </si>
  <si>
    <t>地方債（CF地方債収入と一致）</t>
    <rPh sb="0" eb="3">
      <t>チホウサイ</t>
    </rPh>
    <rPh sb="6" eb="9">
      <t>チホウサイ</t>
    </rPh>
    <rPh sb="9" eb="11">
      <t>シュウニュウ</t>
    </rPh>
    <rPh sb="12" eb="14">
      <t>イッチ</t>
    </rPh>
    <phoneticPr fontId="9"/>
  </si>
  <si>
    <t>財源内訳チェック</t>
    <rPh sb="0" eb="2">
      <t>ザイゲン</t>
    </rPh>
    <rPh sb="2" eb="4">
      <t>ウチワケ</t>
    </rPh>
    <phoneticPr fontId="9"/>
  </si>
  <si>
    <t>BS</t>
    <phoneticPr fontId="9"/>
  </si>
  <si>
    <t>NW</t>
    <phoneticPr fontId="9"/>
  </si>
  <si>
    <t>固定資産等形成分</t>
    <rPh sb="0" eb="8">
      <t>コテイシサントウケイセイブン</t>
    </rPh>
    <phoneticPr fontId="9"/>
  </si>
  <si>
    <t>余剰分（不足分）</t>
    <rPh sb="0" eb="3">
      <t>ヨジョウブン</t>
    </rPh>
    <rPh sb="4" eb="7">
      <t>フソクブン</t>
    </rPh>
    <phoneticPr fontId="9"/>
  </si>
  <si>
    <t>現金預金内訳チェック</t>
    <rPh sb="0" eb="4">
      <t>ゲンキンヨキン</t>
    </rPh>
    <rPh sb="4" eb="6">
      <t>ウチワケ</t>
    </rPh>
    <phoneticPr fontId="9"/>
  </si>
  <si>
    <t>現金預金</t>
    <phoneticPr fontId="9"/>
  </si>
  <si>
    <t>CF</t>
    <phoneticPr fontId="9"/>
  </si>
  <si>
    <t>一般会計／市民税（個人）</t>
    <rPh sb="0" eb="2">
      <t>イッパン</t>
    </rPh>
    <rPh sb="2" eb="4">
      <t>カイケイ</t>
    </rPh>
    <rPh sb="5" eb="6">
      <t>シ</t>
    </rPh>
    <phoneticPr fontId="3"/>
  </si>
  <si>
    <t>一般会計／市民税（法人）</t>
    <rPh sb="5" eb="6">
      <t>シ</t>
    </rPh>
    <phoneticPr fontId="3"/>
  </si>
  <si>
    <t>一般会計／分担金及び負担金</t>
    <rPh sb="5" eb="8">
      <t>ブンタンキン</t>
    </rPh>
    <rPh sb="8" eb="9">
      <t>オヨ</t>
    </rPh>
    <rPh sb="10" eb="13">
      <t>フタンキン</t>
    </rPh>
    <phoneticPr fontId="6"/>
  </si>
  <si>
    <t>一般会計／使用料及び手数料</t>
    <rPh sb="5" eb="7">
      <t>シヨウ</t>
    </rPh>
    <rPh sb="7" eb="8">
      <t>リョウ</t>
    </rPh>
    <rPh sb="8" eb="9">
      <t>オヨ</t>
    </rPh>
    <rPh sb="10" eb="13">
      <t>テスウリョウ</t>
    </rPh>
    <phoneticPr fontId="6"/>
  </si>
  <si>
    <t>国民健康保険特別会計／国民健康保険税</t>
    <rPh sb="0" eb="10">
      <t>コクミンケンコウホケントクベツカイケイ</t>
    </rPh>
    <phoneticPr fontId="9"/>
  </si>
  <si>
    <t>国民健康保険特別会計／諸収入（雑入）</t>
    <rPh sb="0" eb="10">
      <t>コクミンケンコウホケントクベツカイケイ</t>
    </rPh>
    <rPh sb="11" eb="14">
      <t>ショシュウニュウ</t>
    </rPh>
    <rPh sb="15" eb="17">
      <t>ザツニュウ</t>
    </rPh>
    <phoneticPr fontId="0"/>
  </si>
  <si>
    <t>一般会計／諸収入（雑入）</t>
    <rPh sb="5" eb="8">
      <t>ショシュウニュウ</t>
    </rPh>
    <rPh sb="9" eb="11">
      <t>ザツニュウ</t>
    </rPh>
    <phoneticPr fontId="7"/>
  </si>
  <si>
    <t>介護保険特別会計／介護保険料</t>
    <rPh sb="0" eb="8">
      <t>カイゴホケントクベツカイケイ</t>
    </rPh>
    <phoneticPr fontId="9"/>
  </si>
  <si>
    <t>後期高齢者医療特別会計／後期高齢者医療保険料</t>
    <rPh sb="0" eb="11">
      <t>コウキコウレイシャイリョウトクベツカイケイ</t>
    </rPh>
    <phoneticPr fontId="9"/>
  </si>
  <si>
    <t>水道事業会計</t>
    <rPh sb="0" eb="2">
      <t>スイドウ</t>
    </rPh>
    <rPh sb="2" eb="6">
      <t>ジギョウカイケイ</t>
    </rPh>
    <phoneticPr fontId="7"/>
  </si>
  <si>
    <t>介護保険事業特別会計</t>
    <phoneticPr fontId="9"/>
  </si>
  <si>
    <t>介護保険料</t>
    <rPh sb="0" eb="2">
      <t>カイゴ</t>
    </rPh>
    <rPh sb="2" eb="5">
      <t>ホケンリョウ</t>
    </rPh>
    <phoneticPr fontId="9"/>
  </si>
  <si>
    <t>支払基金交付金</t>
    <rPh sb="0" eb="2">
      <t>シハライ</t>
    </rPh>
    <rPh sb="2" eb="4">
      <t>キキン</t>
    </rPh>
    <rPh sb="4" eb="7">
      <t>コウフキン</t>
    </rPh>
    <phoneticPr fontId="9"/>
  </si>
  <si>
    <t>一般会計繰入金</t>
    <rPh sb="0" eb="7">
      <t>イッパンカイケイクリイレキン</t>
    </rPh>
    <phoneticPr fontId="9"/>
  </si>
  <si>
    <t>後期高齢者医療事業特別会計</t>
    <phoneticPr fontId="9"/>
  </si>
  <si>
    <t>後期高齢者医療保険料</t>
    <rPh sb="0" eb="7">
      <t>コウキコウレイシャイリョウ</t>
    </rPh>
    <rPh sb="7" eb="10">
      <t>ホケンリョウ</t>
    </rPh>
    <phoneticPr fontId="9"/>
  </si>
  <si>
    <t>水道事業会計</t>
    <rPh sb="0" eb="6">
      <t>スイドウジギョウカイケイ</t>
    </rPh>
    <phoneticPr fontId="9"/>
  </si>
  <si>
    <t>長期前受金戻入</t>
  </si>
  <si>
    <t>全体会計（単純合算）</t>
    <rPh sb="0" eb="4">
      <t>ゼンタイカイケイ</t>
    </rPh>
    <rPh sb="5" eb="7">
      <t>タンジュン</t>
    </rPh>
    <rPh sb="7" eb="9">
      <t>ガッサン</t>
    </rPh>
    <phoneticPr fontId="9"/>
  </si>
  <si>
    <t>全体会計相殺</t>
    <rPh sb="0" eb="4">
      <t>ゼンタイカイケイ</t>
    </rPh>
    <rPh sb="4" eb="6">
      <t>ソウサイ</t>
    </rPh>
    <phoneticPr fontId="9"/>
  </si>
  <si>
    <t>全体会計</t>
    <rPh sb="0" eb="4">
      <t>ゼンタイカイケイ</t>
    </rPh>
    <phoneticPr fontId="9"/>
  </si>
  <si>
    <t>国民健康保険特別会計</t>
    <phoneticPr fontId="9"/>
  </si>
  <si>
    <t>国民健康保険税</t>
    <phoneticPr fontId="9"/>
  </si>
  <si>
    <t>税収等</t>
    <phoneticPr fontId="9"/>
  </si>
  <si>
    <t>税収等（NW税収等－CF財務活動支出）</t>
    <rPh sb="0" eb="3">
      <t>ゼイシュウトウ</t>
    </rPh>
    <rPh sb="6" eb="9">
      <t>ゼイシュウトウ</t>
    </rPh>
    <rPh sb="12" eb="14">
      <t>ザイム</t>
    </rPh>
    <rPh sb="14" eb="16">
      <t>カツドウ</t>
    </rPh>
    <rPh sb="16" eb="18">
      <t>シシュツ</t>
    </rPh>
    <phoneticPr fontId="9"/>
  </si>
  <si>
    <t>会計：全体会計</t>
  </si>
  <si>
    <t>市場価格のないもののうち連結対象団体以外に対するもの</t>
    <phoneticPr fontId="9"/>
  </si>
  <si>
    <t>一般会計／固定資産税</t>
  </si>
  <si>
    <t>一般会計／軽自動車税</t>
  </si>
  <si>
    <t>一般会計／都市計画税</t>
  </si>
  <si>
    <t>資本的補助金</t>
    <rPh sb="0" eb="3">
      <t>シホンテキ</t>
    </rPh>
    <phoneticPr fontId="9"/>
  </si>
  <si>
    <t>純行政コスト</t>
    <phoneticPr fontId="9"/>
  </si>
  <si>
    <t>有形固定資産等の増加</t>
    <phoneticPr fontId="9"/>
  </si>
  <si>
    <t>自治体名：尾張旭市</t>
  </si>
  <si>
    <t>自治体名：尾張旭市</t>
    <phoneticPr fontId="9"/>
  </si>
  <si>
    <t>尾張旭北原山土地区画整理組合</t>
  </si>
  <si>
    <t>尾張旭市長久手市衛生組合</t>
  </si>
  <si>
    <t>ゴルフ場利用税交付金</t>
    <rPh sb="3" eb="4">
      <t>ジョウ</t>
    </rPh>
    <rPh sb="4" eb="6">
      <t>リヨウ</t>
    </rPh>
    <rPh sb="6" eb="7">
      <t>ゼイ</t>
    </rPh>
    <rPh sb="7" eb="10">
      <t>コウフキン</t>
    </rPh>
    <phoneticPr fontId="9"/>
  </si>
  <si>
    <t>一般会計繰入金</t>
    <rPh sb="0" eb="2">
      <t>イッパン</t>
    </rPh>
    <rPh sb="2" eb="4">
      <t>カイケイ</t>
    </rPh>
    <rPh sb="4" eb="6">
      <t>クリイレ</t>
    </rPh>
    <rPh sb="6" eb="7">
      <t>キン</t>
    </rPh>
    <phoneticPr fontId="9"/>
  </si>
  <si>
    <t>旭平和墓園事業特別会計</t>
    <rPh sb="0" eb="1">
      <t>アサヒ</t>
    </rPh>
    <rPh sb="1" eb="3">
      <t>ヘイワ</t>
    </rPh>
    <rPh sb="3" eb="5">
      <t>ボエン</t>
    </rPh>
    <rPh sb="5" eb="7">
      <t>ジギョウ</t>
    </rPh>
    <rPh sb="7" eb="9">
      <t>トクベツ</t>
    </rPh>
    <rPh sb="9" eb="11">
      <t>カイケイ</t>
    </rPh>
    <phoneticPr fontId="9"/>
  </si>
  <si>
    <t>一般会計等相殺</t>
    <rPh sb="0" eb="5">
      <t>イッパンカイケイトウ</t>
    </rPh>
    <rPh sb="5" eb="7">
      <t>ソウサイ</t>
    </rPh>
    <phoneticPr fontId="9"/>
  </si>
  <si>
    <t>一般会計等</t>
    <rPh sb="0" eb="5">
      <t>イッパンカイケイトウ</t>
    </rPh>
    <phoneticPr fontId="9"/>
  </si>
  <si>
    <t>他会計繰入金</t>
    <rPh sb="0" eb="1">
      <t>タ</t>
    </rPh>
    <rPh sb="1" eb="3">
      <t>カイケイ</t>
    </rPh>
    <rPh sb="3" eb="6">
      <t>クリイレキン</t>
    </rPh>
    <phoneticPr fontId="9"/>
  </si>
  <si>
    <t>公共下水道事業会計</t>
    <rPh sb="0" eb="2">
      <t>コウキョウ</t>
    </rPh>
    <rPh sb="2" eb="3">
      <t>ゲ</t>
    </rPh>
    <rPh sb="3" eb="5">
      <t>スイドウ</t>
    </rPh>
    <rPh sb="5" eb="9">
      <t>ジギョウカイケイ</t>
    </rPh>
    <phoneticPr fontId="7"/>
  </si>
  <si>
    <t>国庫支出金</t>
    <rPh sb="0" eb="5">
      <t>コッコシシュツキン</t>
    </rPh>
    <phoneticPr fontId="5"/>
  </si>
  <si>
    <t>県支出金</t>
    <rPh sb="0" eb="4">
      <t>ケンシシュツキン</t>
    </rPh>
    <phoneticPr fontId="5"/>
  </si>
  <si>
    <t>他会計負担金</t>
    <rPh sb="0" eb="1">
      <t>タ</t>
    </rPh>
    <rPh sb="1" eb="3">
      <t>カイケイ</t>
    </rPh>
    <rPh sb="3" eb="6">
      <t>フタンキン</t>
    </rPh>
    <phoneticPr fontId="9"/>
  </si>
  <si>
    <t>長期前受金戻入（他会計負担金）</t>
    <rPh sb="0" eb="5">
      <t>チョウキマエウケキン</t>
    </rPh>
    <rPh sb="5" eb="7">
      <t>モドシイレ</t>
    </rPh>
    <rPh sb="8" eb="9">
      <t>タ</t>
    </rPh>
    <rPh sb="9" eb="11">
      <t>カイケイ</t>
    </rPh>
    <rPh sb="11" eb="14">
      <t>フタンキン</t>
    </rPh>
    <phoneticPr fontId="9"/>
  </si>
  <si>
    <t>長期前受金戻入</t>
    <rPh sb="0" eb="5">
      <t>チョウキマエウケキン</t>
    </rPh>
    <rPh sb="5" eb="7">
      <t>モドシイレ</t>
    </rPh>
    <phoneticPr fontId="9"/>
  </si>
  <si>
    <t>公共下水道事業会計</t>
    <rPh sb="0" eb="2">
      <t>コウキョウ</t>
    </rPh>
    <rPh sb="2" eb="5">
      <t>ゲスイドウ</t>
    </rPh>
    <rPh sb="3" eb="9">
      <t>スイドウジギョウカイケイ</t>
    </rPh>
    <phoneticPr fontId="9"/>
  </si>
  <si>
    <t>長期前受金戻入（他会計補助金）</t>
    <rPh sb="0" eb="5">
      <t>チョウキマエウケキン</t>
    </rPh>
    <rPh sb="5" eb="7">
      <t>モドシイレ</t>
    </rPh>
    <rPh sb="8" eb="9">
      <t>タ</t>
    </rPh>
    <rPh sb="9" eb="11">
      <t>カイケイ</t>
    </rPh>
    <rPh sb="11" eb="14">
      <t>ホジョキン</t>
    </rPh>
    <phoneticPr fontId="9"/>
  </si>
  <si>
    <t>長期前受金戻入</t>
    <rPh sb="0" eb="7">
      <t>チョウキマエウケキンモドシイレ</t>
    </rPh>
    <phoneticPr fontId="9"/>
  </si>
  <si>
    <t>その他</t>
    <rPh sb="2" eb="3">
      <t>タ</t>
    </rPh>
    <phoneticPr fontId="11"/>
  </si>
  <si>
    <t>尾張旭市長久手市衛生組合負担金</t>
  </si>
  <si>
    <t>尾張旭市公共下水道事業</t>
  </si>
  <si>
    <t>他会計補助金</t>
    <rPh sb="0" eb="1">
      <t>タ</t>
    </rPh>
    <rPh sb="1" eb="3">
      <t>カイケイ</t>
    </rPh>
    <rPh sb="3" eb="6">
      <t>ホジョキン</t>
    </rPh>
    <phoneticPr fontId="9"/>
  </si>
  <si>
    <t>他会計出資金</t>
    <rPh sb="0" eb="1">
      <t>タ</t>
    </rPh>
    <rPh sb="1" eb="3">
      <t>カイケイ</t>
    </rPh>
    <rPh sb="3" eb="6">
      <t>シュッシキン</t>
    </rPh>
    <phoneticPr fontId="9"/>
  </si>
  <si>
    <t>貸借対照表</t>
  </si>
  <si>
    <t>資金収支計算書</t>
  </si>
  <si>
    <t>純資産変動計算書</t>
  </si>
  <si>
    <t>行政コスト計算書</t>
  </si>
  <si>
    <t>投資及び出資金</t>
    <rPh sb="0" eb="3">
      <t>トウシオヨ</t>
    </rPh>
    <rPh sb="4" eb="7">
      <t>シュッシキン</t>
    </rPh>
    <phoneticPr fontId="9"/>
  </si>
  <si>
    <t>投資損失引当金</t>
    <rPh sb="0" eb="2">
      <t>トウシ</t>
    </rPh>
    <rPh sb="2" eb="4">
      <t>ソンシツ</t>
    </rPh>
    <rPh sb="4" eb="6">
      <t>ヒキアテ</t>
    </rPh>
    <rPh sb="6" eb="7">
      <t>キン</t>
    </rPh>
    <phoneticPr fontId="9"/>
  </si>
  <si>
    <t>【その他】</t>
    <rPh sb="3" eb="4">
      <t>タ</t>
    </rPh>
    <phoneticPr fontId="10"/>
  </si>
  <si>
    <t>北原山土地区画整理組合補助金</t>
    <rPh sb="0" eb="2">
      <t>キタハラ</t>
    </rPh>
    <rPh sb="2" eb="3">
      <t>ヤマ</t>
    </rPh>
    <rPh sb="3" eb="5">
      <t>トチ</t>
    </rPh>
    <rPh sb="5" eb="7">
      <t>クカク</t>
    </rPh>
    <rPh sb="7" eb="9">
      <t>セイリ</t>
    </rPh>
    <rPh sb="9" eb="11">
      <t>クミアイ</t>
    </rPh>
    <rPh sb="11" eb="14">
      <t>ホジョキン</t>
    </rPh>
    <phoneticPr fontId="0"/>
  </si>
  <si>
    <t>尾張旭北原山土地区画整理組合</t>
    <rPh sb="0" eb="3">
      <t>オワリアサヒ</t>
    </rPh>
    <rPh sb="3" eb="5">
      <t>キタハラ</t>
    </rPh>
    <rPh sb="5" eb="6">
      <t>ヤマ</t>
    </rPh>
    <rPh sb="6" eb="8">
      <t>トチ</t>
    </rPh>
    <rPh sb="8" eb="10">
      <t>クカク</t>
    </rPh>
    <rPh sb="10" eb="12">
      <t>セイリ</t>
    </rPh>
    <rPh sb="12" eb="14">
      <t>クミアイ</t>
    </rPh>
    <phoneticPr fontId="0"/>
  </si>
  <si>
    <t>北原山土地区画整理組合交付金</t>
    <rPh sb="0" eb="2">
      <t>キタハラ</t>
    </rPh>
    <rPh sb="2" eb="3">
      <t>ヤマ</t>
    </rPh>
    <rPh sb="3" eb="5">
      <t>トチ</t>
    </rPh>
    <rPh sb="5" eb="7">
      <t>クカク</t>
    </rPh>
    <rPh sb="7" eb="9">
      <t>セイリ</t>
    </rPh>
    <rPh sb="9" eb="11">
      <t>クミアイ</t>
    </rPh>
    <rPh sb="11" eb="14">
      <t>コウフキン</t>
    </rPh>
    <phoneticPr fontId="0"/>
  </si>
  <si>
    <t>公立陶生病院組合負担金</t>
  </si>
  <si>
    <t>公立陶生病院組合</t>
  </si>
  <si>
    <t>公共下水道事業会計補助金</t>
  </si>
  <si>
    <t>環境性能割交付金</t>
    <rPh sb="0" eb="2">
      <t>カンキョウ</t>
    </rPh>
    <rPh sb="2" eb="4">
      <t>セイノウ</t>
    </rPh>
    <rPh sb="4" eb="5">
      <t>ワリ</t>
    </rPh>
    <rPh sb="5" eb="8">
      <t>コウフキン</t>
    </rPh>
    <phoneticPr fontId="9"/>
  </si>
  <si>
    <t>（令和3年3月31日現在）</t>
  </si>
  <si>
    <t>科目</t>
  </si>
  <si>
    <t>自　令和2年4月1日</t>
  </si>
  <si>
    <t>至　令和3年3月31日</t>
  </si>
  <si>
    <t>尾張東流通センター（株）</t>
    <rPh sb="0" eb="2">
      <t>オワリ</t>
    </rPh>
    <rPh sb="2" eb="3">
      <t>ヒガシ</t>
    </rPh>
    <rPh sb="3" eb="5">
      <t>リュウツウ</t>
    </rPh>
    <rPh sb="9" eb="12">
      <t>カブ</t>
    </rPh>
    <phoneticPr fontId="8"/>
  </si>
  <si>
    <t>グリーンシティケーブルテレビ（株）</t>
    <rPh sb="14" eb="17">
      <t>カブ</t>
    </rPh>
    <phoneticPr fontId="8"/>
  </si>
  <si>
    <t>愛知県信用保証協会</t>
    <rPh sb="0" eb="3">
      <t>アイチケン</t>
    </rPh>
    <rPh sb="3" eb="5">
      <t>シンヨウ</t>
    </rPh>
    <rPh sb="5" eb="7">
      <t>ホショウ</t>
    </rPh>
    <rPh sb="7" eb="9">
      <t>キョウカイ</t>
    </rPh>
    <phoneticPr fontId="8"/>
  </si>
  <si>
    <t>（公財）愛知県国際交流協会</t>
    <rPh sb="1" eb="2">
      <t>コウ</t>
    </rPh>
    <rPh sb="2" eb="3">
      <t>ザイ</t>
    </rPh>
    <rPh sb="4" eb="7">
      <t>アイチケン</t>
    </rPh>
    <rPh sb="7" eb="9">
      <t>コクサイ</t>
    </rPh>
    <rPh sb="9" eb="11">
      <t>コウリュウ</t>
    </rPh>
    <rPh sb="11" eb="13">
      <t>キョウカイ</t>
    </rPh>
    <phoneticPr fontId="8"/>
  </si>
  <si>
    <t>（一財）地域活性化センター</t>
    <rPh sb="1" eb="2">
      <t>イチ</t>
    </rPh>
    <rPh sb="2" eb="3">
      <t>ザイ</t>
    </rPh>
    <rPh sb="4" eb="6">
      <t>チイキ</t>
    </rPh>
    <rPh sb="6" eb="9">
      <t>カッセイカ</t>
    </rPh>
    <phoneticPr fontId="8"/>
  </si>
  <si>
    <t>（一財）砂防フロンティア整備推進機構</t>
    <rPh sb="1" eb="2">
      <t>イチ</t>
    </rPh>
    <rPh sb="2" eb="3">
      <t>ザイ</t>
    </rPh>
    <rPh sb="4" eb="6">
      <t>サボウ</t>
    </rPh>
    <rPh sb="12" eb="14">
      <t>セイビ</t>
    </rPh>
    <rPh sb="14" eb="16">
      <t>スイシン</t>
    </rPh>
    <rPh sb="16" eb="18">
      <t>キコウ</t>
    </rPh>
    <phoneticPr fontId="8"/>
  </si>
  <si>
    <t>（公財）暴力追放愛知県民会議</t>
    <rPh sb="1" eb="2">
      <t>コウ</t>
    </rPh>
    <rPh sb="2" eb="3">
      <t>ザイ</t>
    </rPh>
    <rPh sb="4" eb="6">
      <t>ボウリョク</t>
    </rPh>
    <rPh sb="6" eb="8">
      <t>ツイホウ</t>
    </rPh>
    <rPh sb="8" eb="10">
      <t>アイチ</t>
    </rPh>
    <rPh sb="10" eb="12">
      <t>ケンミン</t>
    </rPh>
    <rPh sb="12" eb="14">
      <t>カイギ</t>
    </rPh>
    <phoneticPr fontId="11"/>
  </si>
  <si>
    <t>地方公共団体金融機構</t>
    <rPh sb="0" eb="2">
      <t>チホウ</t>
    </rPh>
    <rPh sb="2" eb="4">
      <t>コウキョウ</t>
    </rPh>
    <rPh sb="4" eb="6">
      <t>ダンタイ</t>
    </rPh>
    <rPh sb="6" eb="8">
      <t>キンユウ</t>
    </rPh>
    <rPh sb="8" eb="10">
      <t>キコウ</t>
    </rPh>
    <phoneticPr fontId="10"/>
  </si>
  <si>
    <t>財政調整基金</t>
    <rPh sb="0" eb="2">
      <t>ザイセイ</t>
    </rPh>
    <rPh sb="2" eb="4">
      <t>チョウセイ</t>
    </rPh>
    <rPh sb="4" eb="6">
      <t>キキン</t>
    </rPh>
    <phoneticPr fontId="4"/>
  </si>
  <si>
    <t>減債基金</t>
    <rPh sb="0" eb="2">
      <t>ゲンサイ</t>
    </rPh>
    <rPh sb="2" eb="4">
      <t>キキン</t>
    </rPh>
    <phoneticPr fontId="4"/>
  </si>
  <si>
    <t>緑化推進基金</t>
    <rPh sb="0" eb="2">
      <t>リョッカ</t>
    </rPh>
    <rPh sb="2" eb="4">
      <t>スイシン</t>
    </rPh>
    <rPh sb="4" eb="6">
      <t>キキン</t>
    </rPh>
    <phoneticPr fontId="4"/>
  </si>
  <si>
    <t>公共施設整備基金</t>
    <rPh sb="0" eb="2">
      <t>コウキョウ</t>
    </rPh>
    <rPh sb="2" eb="4">
      <t>シセツ</t>
    </rPh>
    <rPh sb="4" eb="6">
      <t>セイビ</t>
    </rPh>
    <rPh sb="6" eb="8">
      <t>キキン</t>
    </rPh>
    <phoneticPr fontId="4"/>
  </si>
  <si>
    <t>地域福祉基金</t>
    <rPh sb="0" eb="2">
      <t>チイキ</t>
    </rPh>
    <rPh sb="2" eb="4">
      <t>フクシ</t>
    </rPh>
    <rPh sb="4" eb="6">
      <t>キキン</t>
    </rPh>
    <phoneticPr fontId="4"/>
  </si>
  <si>
    <t>文化振興基金</t>
    <rPh sb="0" eb="2">
      <t>ブンカ</t>
    </rPh>
    <rPh sb="2" eb="4">
      <t>シンコウ</t>
    </rPh>
    <rPh sb="4" eb="6">
      <t>キキン</t>
    </rPh>
    <phoneticPr fontId="4"/>
  </si>
  <si>
    <t>まちづくり応援基金</t>
    <rPh sb="5" eb="7">
      <t>オウエン</t>
    </rPh>
    <rPh sb="7" eb="9">
      <t>キキン</t>
    </rPh>
    <phoneticPr fontId="4"/>
  </si>
  <si>
    <t>旭平和墓園管理基金</t>
    <rPh sb="0" eb="1">
      <t>アサヒ</t>
    </rPh>
    <rPh sb="1" eb="3">
      <t>ヘイワ</t>
    </rPh>
    <rPh sb="3" eb="5">
      <t>ボエン</t>
    </rPh>
    <rPh sb="5" eb="7">
      <t>カンリ</t>
    </rPh>
    <rPh sb="7" eb="9">
      <t>キキン</t>
    </rPh>
    <phoneticPr fontId="4"/>
  </si>
  <si>
    <t>土地開発基金</t>
    <rPh sb="0" eb="2">
      <t>トチ</t>
    </rPh>
    <rPh sb="2" eb="4">
      <t>カイハツ</t>
    </rPh>
    <rPh sb="4" eb="6">
      <t>キキン</t>
    </rPh>
    <phoneticPr fontId="4"/>
  </si>
  <si>
    <t>国民健康保険事業基金</t>
    <rPh sb="0" eb="2">
      <t>コクミン</t>
    </rPh>
    <rPh sb="2" eb="4">
      <t>ケンコウ</t>
    </rPh>
    <rPh sb="4" eb="6">
      <t>ホケン</t>
    </rPh>
    <rPh sb="6" eb="8">
      <t>ジギョウ</t>
    </rPh>
    <rPh sb="8" eb="10">
      <t>キキン</t>
    </rPh>
    <phoneticPr fontId="4"/>
  </si>
  <si>
    <t>介護給付費準備基金</t>
    <rPh sb="0" eb="2">
      <t>カイゴ</t>
    </rPh>
    <rPh sb="2" eb="4">
      <t>キュウフ</t>
    </rPh>
    <rPh sb="4" eb="5">
      <t>ヒ</t>
    </rPh>
    <rPh sb="5" eb="7">
      <t>ジュンビ</t>
    </rPh>
    <rPh sb="7" eb="9">
      <t>キキン</t>
    </rPh>
    <phoneticPr fontId="4"/>
  </si>
  <si>
    <t>土地区画整理事業推進のため、組合に補助金を交付し事業を支援。</t>
    <rPh sb="0" eb="8">
      <t>トチクカクセイリジギョウ</t>
    </rPh>
    <rPh sb="8" eb="10">
      <t>スイシン</t>
    </rPh>
    <rPh sb="14" eb="16">
      <t>クミアイ</t>
    </rPh>
    <rPh sb="17" eb="20">
      <t>ホジョキン</t>
    </rPh>
    <rPh sb="21" eb="23">
      <t>コウフ</t>
    </rPh>
    <rPh sb="24" eb="26">
      <t>ジギョウ</t>
    </rPh>
    <rPh sb="27" eb="29">
      <t>シエン</t>
    </rPh>
    <phoneticPr fontId="23"/>
  </si>
  <si>
    <t>土地区画整理事業推進のため、組合に交付金を交付し事業を支援。</t>
    <rPh sb="0" eb="8">
      <t>トチクカクセイリジギョウ</t>
    </rPh>
    <rPh sb="8" eb="10">
      <t>スイシン</t>
    </rPh>
    <rPh sb="14" eb="16">
      <t>クミアイ</t>
    </rPh>
    <rPh sb="17" eb="20">
      <t>コウフキン</t>
    </rPh>
    <rPh sb="21" eb="23">
      <t>コウフ</t>
    </rPh>
    <rPh sb="24" eb="26">
      <t>ジギョウ</t>
    </rPh>
    <rPh sb="27" eb="29">
      <t>シエン</t>
    </rPh>
    <phoneticPr fontId="23"/>
  </si>
  <si>
    <t>後期高齢者医療療養給付費負担金</t>
  </si>
  <si>
    <t>愛知県後期高齢者医療広域連合</t>
  </si>
  <si>
    <t>被保険者の療養給付に係る市の負担分（1/12）を納入</t>
    <rPh sb="0" eb="4">
      <t>ヒホケンシャ</t>
    </rPh>
    <rPh sb="5" eb="9">
      <t>リョウヨウキュウフ</t>
    </rPh>
    <rPh sb="10" eb="11">
      <t>カカ</t>
    </rPh>
    <rPh sb="12" eb="13">
      <t>シ</t>
    </rPh>
    <rPh sb="14" eb="16">
      <t>フタン</t>
    </rPh>
    <rPh sb="16" eb="17">
      <t>ブン</t>
    </rPh>
    <rPh sb="24" eb="26">
      <t>ノウニュウ</t>
    </rPh>
    <phoneticPr fontId="0"/>
  </si>
  <si>
    <t>公立陶生病院組合規約に基づき支出</t>
    <rPh sb="0" eb="2">
      <t>コウリツ</t>
    </rPh>
    <rPh sb="2" eb="4">
      <t>トウオ</t>
    </rPh>
    <rPh sb="4" eb="6">
      <t>ビョウイン</t>
    </rPh>
    <rPh sb="6" eb="8">
      <t>クミアイ</t>
    </rPh>
    <rPh sb="8" eb="10">
      <t>キヤク</t>
    </rPh>
    <rPh sb="11" eb="12">
      <t>モト</t>
    </rPh>
    <rPh sb="14" eb="16">
      <t>シシュツ</t>
    </rPh>
    <phoneticPr fontId="1"/>
  </si>
  <si>
    <t>尾張東部衛生組合負担金</t>
  </si>
  <si>
    <t>尾張東部衛生組合</t>
  </si>
  <si>
    <t>人件費等の経費及びごみ処理施設延命化工事に要する経費を支出するため</t>
    <rPh sb="11" eb="13">
      <t>ショリ</t>
    </rPh>
    <rPh sb="13" eb="15">
      <t>シセツ</t>
    </rPh>
    <rPh sb="15" eb="18">
      <t>エンメ</t>
    </rPh>
    <rPh sb="18" eb="20">
      <t>コウジ</t>
    </rPh>
    <rPh sb="21" eb="22">
      <t>ヨウ</t>
    </rPh>
    <rPh sb="24" eb="26">
      <t>ケイヒ</t>
    </rPh>
    <rPh sb="27" eb="29">
      <t>シシュツ</t>
    </rPh>
    <phoneticPr fontId="0"/>
  </si>
  <si>
    <t>公共下水道事業会計負担金</t>
  </si>
  <si>
    <t>尾張旭市公共下水道事業</t>
    <rPh sb="0" eb="2">
      <t>オワリ</t>
    </rPh>
    <rPh sb="2" eb="3">
      <t>アサヒ</t>
    </rPh>
    <phoneticPr fontId="23"/>
  </si>
  <si>
    <t>総務省通知の繰出基準に定めのある経費の支出。</t>
    <rPh sb="0" eb="3">
      <t>ソウムショウ</t>
    </rPh>
    <rPh sb="3" eb="5">
      <t>ツウチ</t>
    </rPh>
    <rPh sb="6" eb="7">
      <t>ク</t>
    </rPh>
    <rPh sb="7" eb="8">
      <t>ダ</t>
    </rPh>
    <rPh sb="8" eb="10">
      <t>キジュン</t>
    </rPh>
    <rPh sb="11" eb="12">
      <t>サダ</t>
    </rPh>
    <rPh sb="16" eb="18">
      <t>ケイヒ</t>
    </rPh>
    <rPh sb="19" eb="21">
      <t>シシュツ</t>
    </rPh>
    <phoneticPr fontId="1"/>
  </si>
  <si>
    <t>下水道普及のため汚水処理事業と建設改良事業の経費を補助。</t>
    <rPh sb="0" eb="3">
      <t>ゲスイドウ</t>
    </rPh>
    <rPh sb="3" eb="5">
      <t>フキュウ</t>
    </rPh>
    <rPh sb="8" eb="10">
      <t>オスイ</t>
    </rPh>
    <rPh sb="10" eb="12">
      <t>ショリ</t>
    </rPh>
    <rPh sb="12" eb="14">
      <t>ジギョウ</t>
    </rPh>
    <rPh sb="15" eb="17">
      <t>ケンセツ</t>
    </rPh>
    <rPh sb="17" eb="19">
      <t>カイリョウ</t>
    </rPh>
    <rPh sb="19" eb="21">
      <t>ジギョウ</t>
    </rPh>
    <rPh sb="22" eb="24">
      <t>ケイヒ</t>
    </rPh>
    <rPh sb="25" eb="27">
      <t>ホジョ</t>
    </rPh>
    <phoneticPr fontId="1"/>
  </si>
  <si>
    <t>人件費等の経費及び解散事務に要する経費を支出するため</t>
    <rPh sb="7" eb="8">
      <t>オヨ</t>
    </rPh>
    <rPh sb="9" eb="11">
      <t>カイサン</t>
    </rPh>
    <rPh sb="11" eb="13">
      <t>ジム</t>
    </rPh>
    <rPh sb="14" eb="15">
      <t>ヨウ</t>
    </rPh>
    <rPh sb="17" eb="19">
      <t>ケイヒ</t>
    </rPh>
    <phoneticPr fontId="0"/>
  </si>
  <si>
    <t>瀬戸旭看護専門学校組合負担金</t>
  </si>
  <si>
    <t>瀬戸旭看護専門学校組合</t>
  </si>
  <si>
    <t>瀬戸旭看護専門学校組合規約に基づき支出</t>
    <rPh sb="0" eb="2">
      <t>セト</t>
    </rPh>
    <rPh sb="2" eb="3">
      <t>アサヒ</t>
    </rPh>
    <rPh sb="3" eb="5">
      <t>カンゴ</t>
    </rPh>
    <rPh sb="5" eb="7">
      <t>センモン</t>
    </rPh>
    <rPh sb="7" eb="9">
      <t>ガッコウ</t>
    </rPh>
    <rPh sb="9" eb="11">
      <t>クミアイ</t>
    </rPh>
    <rPh sb="11" eb="13">
      <t>キヤク</t>
    </rPh>
    <rPh sb="14" eb="15">
      <t>モト</t>
    </rPh>
    <rPh sb="17" eb="19">
      <t>シシュツ</t>
    </rPh>
    <phoneticPr fontId="1"/>
  </si>
  <si>
    <t>一般被保険者医療給付費分</t>
    <rPh sb="0" eb="2">
      <t>イッパン</t>
    </rPh>
    <rPh sb="2" eb="6">
      <t>ヒホケンシャ</t>
    </rPh>
    <rPh sb="6" eb="8">
      <t>イリョウ</t>
    </rPh>
    <rPh sb="8" eb="10">
      <t>キュウフ</t>
    </rPh>
    <rPh sb="10" eb="11">
      <t>ヒ</t>
    </rPh>
    <rPh sb="11" eb="12">
      <t>ブン</t>
    </rPh>
    <phoneticPr fontId="0"/>
  </si>
  <si>
    <t>愛知県知事</t>
    <rPh sb="0" eb="2">
      <t>アイチ</t>
    </rPh>
    <rPh sb="2" eb="3">
      <t>ケン</t>
    </rPh>
    <rPh sb="3" eb="5">
      <t>チジ</t>
    </rPh>
    <phoneticPr fontId="0"/>
  </si>
  <si>
    <t>愛知県が定める事業費納付金のうち一般被保険者医療給付費分の納入</t>
    <rPh sb="0" eb="3">
      <t>アイチケン</t>
    </rPh>
    <rPh sb="4" eb="5">
      <t>サダ</t>
    </rPh>
    <rPh sb="7" eb="10">
      <t>ジギョウヒ</t>
    </rPh>
    <rPh sb="10" eb="13">
      <t>ノウフキン</t>
    </rPh>
    <rPh sb="16" eb="18">
      <t>イッパン</t>
    </rPh>
    <rPh sb="18" eb="22">
      <t>ヒホケンシャ</t>
    </rPh>
    <rPh sb="22" eb="24">
      <t>イリョウ</t>
    </rPh>
    <rPh sb="24" eb="26">
      <t>キュウフ</t>
    </rPh>
    <rPh sb="26" eb="27">
      <t>ヒ</t>
    </rPh>
    <rPh sb="27" eb="28">
      <t>ブン</t>
    </rPh>
    <rPh sb="29" eb="31">
      <t>ノウニュウ</t>
    </rPh>
    <phoneticPr fontId="0"/>
  </si>
  <si>
    <t>一般被保険者後期高齢者支援金等分</t>
    <rPh sb="0" eb="2">
      <t>イッパン</t>
    </rPh>
    <rPh sb="2" eb="6">
      <t>ヒホケンシャ</t>
    </rPh>
    <rPh sb="6" eb="8">
      <t>コウキ</t>
    </rPh>
    <rPh sb="8" eb="11">
      <t>コウレイシャ</t>
    </rPh>
    <rPh sb="11" eb="13">
      <t>シエン</t>
    </rPh>
    <rPh sb="13" eb="14">
      <t>キン</t>
    </rPh>
    <rPh sb="14" eb="15">
      <t>トウ</t>
    </rPh>
    <rPh sb="15" eb="16">
      <t>ブン</t>
    </rPh>
    <phoneticPr fontId="0"/>
  </si>
  <si>
    <t>愛知県が定める事業費納付金のうち一般被保険者後期高齢者支援金等分の納入</t>
    <rPh sb="0" eb="3">
      <t>アイチケン</t>
    </rPh>
    <rPh sb="4" eb="5">
      <t>サダ</t>
    </rPh>
    <rPh sb="7" eb="10">
      <t>ジギョウヒ</t>
    </rPh>
    <rPh sb="10" eb="13">
      <t>ノウフキン</t>
    </rPh>
    <rPh sb="16" eb="18">
      <t>イッパン</t>
    </rPh>
    <rPh sb="18" eb="22">
      <t>ヒホケンシャ</t>
    </rPh>
    <rPh sb="22" eb="24">
      <t>コウキ</t>
    </rPh>
    <rPh sb="24" eb="27">
      <t>コウレイシャ</t>
    </rPh>
    <rPh sb="27" eb="29">
      <t>シエン</t>
    </rPh>
    <rPh sb="29" eb="30">
      <t>キン</t>
    </rPh>
    <rPh sb="30" eb="31">
      <t>ナド</t>
    </rPh>
    <rPh sb="31" eb="32">
      <t>ブン</t>
    </rPh>
    <rPh sb="33" eb="35">
      <t>ノウニュウ</t>
    </rPh>
    <phoneticPr fontId="0"/>
  </si>
  <si>
    <t>保険料等負担金</t>
    <rPh sb="0" eb="3">
      <t>ホケンリョウ</t>
    </rPh>
    <rPh sb="3" eb="4">
      <t>トウ</t>
    </rPh>
    <rPh sb="4" eb="7">
      <t>フタンキン</t>
    </rPh>
    <phoneticPr fontId="0"/>
  </si>
  <si>
    <t>愛知県後期高齢者広域連合</t>
    <rPh sb="0" eb="2">
      <t>アイチ</t>
    </rPh>
    <rPh sb="2" eb="3">
      <t>ケン</t>
    </rPh>
    <rPh sb="3" eb="5">
      <t>コウキ</t>
    </rPh>
    <rPh sb="5" eb="8">
      <t>コウレイシャ</t>
    </rPh>
    <rPh sb="8" eb="10">
      <t>コウイキ</t>
    </rPh>
    <rPh sb="10" eb="12">
      <t>レンゴウ</t>
    </rPh>
    <phoneticPr fontId="0"/>
  </si>
  <si>
    <t>徴収した保険料及び保険料軽減分の県市負担分を納入</t>
    <rPh sb="0" eb="2">
      <t>チョウシュウ</t>
    </rPh>
    <rPh sb="4" eb="7">
      <t>ホケンリョウ</t>
    </rPh>
    <rPh sb="7" eb="8">
      <t>オヨ</t>
    </rPh>
    <rPh sb="9" eb="12">
      <t>ホケンリョウ</t>
    </rPh>
    <rPh sb="12" eb="16">
      <t>ケイゲ</t>
    </rPh>
    <rPh sb="16" eb="17">
      <t>ケン</t>
    </rPh>
    <rPh sb="17" eb="18">
      <t>シ</t>
    </rPh>
    <rPh sb="18" eb="21">
      <t>フタン</t>
    </rPh>
    <rPh sb="22" eb="24">
      <t>ノウニュウ</t>
    </rPh>
    <phoneticPr fontId="0"/>
  </si>
  <si>
    <t>地方法人税交付金</t>
    <rPh sb="0" eb="2">
      <t>チホウ</t>
    </rPh>
    <rPh sb="2" eb="5">
      <t>ホウジンゼイ</t>
    </rPh>
    <rPh sb="5" eb="8">
      <t>コウフキン</t>
    </rPh>
    <phoneticPr fontId="9"/>
  </si>
  <si>
    <t>分担金及び負担金</t>
    <rPh sb="0" eb="3">
      <t>ブンタンキン</t>
    </rPh>
    <rPh sb="3" eb="4">
      <t>オヨ</t>
    </rPh>
    <rPh sb="5" eb="8">
      <t>フタンキン</t>
    </rPh>
    <phoneticPr fontId="9"/>
  </si>
  <si>
    <t>寄附金</t>
    <rPh sb="0" eb="3">
      <t>キフキン</t>
    </rPh>
    <phoneticPr fontId="9"/>
  </si>
  <si>
    <t>特別会計繰入金</t>
    <rPh sb="0" eb="2">
      <t>トクベツ</t>
    </rPh>
    <rPh sb="2" eb="4">
      <t>カイケイ</t>
    </rPh>
    <rPh sb="4" eb="7">
      <t>クリイレキン</t>
    </rPh>
    <phoneticPr fontId="9"/>
  </si>
  <si>
    <t>本年度償却額_x000D_
(F)</t>
  </si>
  <si>
    <t>年度：令和2年度</t>
  </si>
  <si>
    <r>
      <t>（公財）愛知県</t>
    </r>
    <r>
      <rPr>
        <sz val="9"/>
        <rFont val="游ゴシック"/>
        <family val="3"/>
        <charset val="128"/>
        <scheme val="minor"/>
      </rPr>
      <t>スポーツ</t>
    </r>
    <r>
      <rPr>
        <sz val="9"/>
        <color theme="1"/>
        <rFont val="游ゴシック"/>
        <family val="3"/>
        <charset val="128"/>
        <scheme val="minor"/>
      </rPr>
      <t>協会</t>
    </r>
    <rPh sb="1" eb="2">
      <t>コウ</t>
    </rPh>
    <rPh sb="2" eb="3">
      <t>ザイ</t>
    </rPh>
    <rPh sb="4" eb="7">
      <t>アイチケン</t>
    </rPh>
    <rPh sb="11" eb="13">
      <t>キョウカイ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</si>
</sst>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quot;-&quot;"/>
    <numFmt numFmtId="177" formatCode="#,##0;\△#,##0"/>
  </numFmts>
  <fonts count="28">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b/>
      <sz val="15"/>
      <color theme="3"/>
      <name val="游ゴシック"/>
      <family val="2"/>
      <charset val="128"/>
      <scheme val="minor"/>
    </font>
    <font>
      <b/>
      <sz val="13"/>
      <color theme="3"/>
      <name val="游ゴシック"/>
      <family val="2"/>
      <charset val="128"/>
      <scheme val="minor"/>
    </font>
    <font>
      <sz val="11"/>
      <color rgb="FF9C0006"/>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8"/>
      <color theme="1"/>
      <name val="游ゴシック"/>
      <family val="2"/>
      <scheme val="minor"/>
    </font>
    <font>
      <sz val="6"/>
      <name val="游ゴシック"/>
      <family val="3"/>
      <charset val="128"/>
      <scheme val="minor"/>
    </font>
    <font>
      <sz val="9"/>
      <color theme="1"/>
      <name val="游ゴシック"/>
      <family val="2"/>
      <scheme val="minor"/>
    </font>
    <font>
      <b/>
      <sz val="11"/>
      <color theme="1"/>
      <name val="游ゴシック"/>
      <family val="2"/>
      <scheme val="minor"/>
    </font>
    <font>
      <sz val="8"/>
      <color theme="1"/>
      <name val="ＭＳ ゴシック"/>
      <family val="3"/>
      <charset val="128"/>
    </font>
    <font>
      <sz val="11"/>
      <color theme="1"/>
      <name val="游ゴシック"/>
      <family val="2"/>
      <scheme val="minor"/>
    </font>
    <font>
      <sz val="9"/>
      <color theme="1"/>
      <name val="ＭＳ Ｐゴシック"/>
      <family val="3"/>
      <charset val="128"/>
    </font>
    <font>
      <b/>
      <sz val="11"/>
      <color theme="1"/>
      <name val="ＭＳ Ｐゴシック"/>
      <family val="3"/>
      <charset val="128"/>
    </font>
    <font>
      <b/>
      <sz val="18"/>
      <color theme="1"/>
      <name val="ＭＳ Ｐゴシック"/>
      <family val="3"/>
      <charset val="128"/>
    </font>
    <font>
      <sz val="11"/>
      <color theme="1"/>
      <name val="ＭＳ Ｐゴシック"/>
      <family val="3"/>
      <charset val="128"/>
    </font>
    <font>
      <sz val="10"/>
      <color theme="1"/>
      <name val="ＭＳ Ｐゴシック"/>
      <family val="3"/>
      <charset val="128"/>
    </font>
    <font>
      <b/>
      <sz val="18"/>
      <color theme="1"/>
      <name val="游ゴシック"/>
      <family val="3"/>
      <charset val="128"/>
      <scheme val="minor"/>
    </font>
    <font>
      <sz val="11"/>
      <color theme="1"/>
      <name val="游ゴシック"/>
      <family val="3"/>
      <charset val="128"/>
      <scheme val="minor"/>
    </font>
    <font>
      <b/>
      <sz val="9"/>
      <color theme="1"/>
      <name val="游ゴシック"/>
      <family val="3"/>
      <charset val="128"/>
      <scheme val="minor"/>
    </font>
    <font>
      <sz val="9"/>
      <color theme="1"/>
      <name val="游ゴシック"/>
      <family val="3"/>
      <charset val="128"/>
      <scheme val="minor"/>
    </font>
    <font>
      <b/>
      <sz val="9"/>
      <color indexed="81"/>
      <name val="MS P ゴシック"/>
      <family val="3"/>
      <charset val="128"/>
    </font>
    <font>
      <sz val="9"/>
      <name val="游ゴシック"/>
      <family val="3"/>
      <charset val="128"/>
      <scheme val="minor"/>
    </font>
    <font>
      <b/>
      <sz val="11"/>
      <color theme="1"/>
      <name val="游ゴシック"/>
      <family val="3"/>
      <charset val="128"/>
      <scheme val="minor"/>
    </font>
    <font>
      <b/>
      <sz val="10"/>
      <color theme="1"/>
      <name val="游ゴシック"/>
      <family val="3"/>
      <charset val="128"/>
      <scheme val="minor"/>
    </font>
    <font>
      <sz val="10"/>
      <color theme="1"/>
      <name val="游ゴシック"/>
      <family val="3"/>
      <charset val="128"/>
      <scheme val="minor"/>
    </font>
  </fonts>
  <fills count="6">
    <fill>
      <patternFill patternType="none"/>
    </fill>
    <fill>
      <patternFill patternType="gray125"/>
    </fill>
    <fill>
      <patternFill patternType="solid">
        <fgColor rgb="FFCCFFCC"/>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4"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5">
    <xf numFmtId="0" fontId="0" fillId="0" borderId="0"/>
    <xf numFmtId="38" fontId="2" fillId="0" borderId="0" applyFont="0" applyFill="0" applyBorder="0" applyAlignment="0" applyProtection="0">
      <alignment vertical="center"/>
    </xf>
    <xf numFmtId="9" fontId="13" fillId="0" borderId="0" applyFont="0" applyFill="0" applyBorder="0" applyAlignment="0" applyProtection="0">
      <alignment vertical="center"/>
    </xf>
    <xf numFmtId="38" fontId="1" fillId="0" borderId="0" applyFont="0" applyFill="0" applyBorder="0" applyAlignment="0" applyProtection="0">
      <alignment vertical="center"/>
    </xf>
    <xf numFmtId="0" fontId="13" fillId="0" borderId="0"/>
  </cellStyleXfs>
  <cellXfs count="141">
    <xf numFmtId="0" fontId="0" fillId="0" borderId="0" xfId="0"/>
    <xf numFmtId="0" fontId="0" fillId="0" borderId="1" xfId="0" applyBorder="1" applyAlignment="1">
      <alignment vertical="center"/>
    </xf>
    <xf numFmtId="0" fontId="12" fillId="0" borderId="0" xfId="0" applyFont="1" applyAlignment="1">
      <alignment horizontal="left" vertical="center"/>
    </xf>
    <xf numFmtId="38" fontId="0" fillId="0" borderId="0" xfId="1" applyFont="1" applyAlignment="1"/>
    <xf numFmtId="0" fontId="0" fillId="0" borderId="0" xfId="0" applyAlignment="1">
      <alignment horizontal="center"/>
    </xf>
    <xf numFmtId="0" fontId="0" fillId="0" borderId="1" xfId="0" applyBorder="1" applyAlignment="1">
      <alignment horizontal="center" vertical="center"/>
    </xf>
    <xf numFmtId="38" fontId="0" fillId="3" borderId="1" xfId="1" applyFont="1" applyFill="1" applyBorder="1" applyAlignment="1">
      <alignment horizontal="center" vertical="center"/>
    </xf>
    <xf numFmtId="0" fontId="0" fillId="4" borderId="1" xfId="0" applyFill="1" applyBorder="1" applyAlignment="1">
      <alignment horizontal="center" vertical="center"/>
    </xf>
    <xf numFmtId="38" fontId="0" fillId="0" borderId="1" xfId="1" applyFont="1" applyBorder="1" applyAlignment="1"/>
    <xf numFmtId="38" fontId="0" fillId="0" borderId="1" xfId="1" applyFont="1" applyBorder="1" applyAlignment="1">
      <alignment horizontal="center"/>
    </xf>
    <xf numFmtId="0" fontId="0" fillId="0" borderId="1" xfId="0" applyBorder="1"/>
    <xf numFmtId="0" fontId="0" fillId="0" borderId="6" xfId="0" applyBorder="1" applyAlignment="1">
      <alignment horizontal="center" vertical="center"/>
    </xf>
    <xf numFmtId="0" fontId="15" fillId="0" borderId="0" xfId="0" applyFont="1" applyAlignment="1">
      <alignment horizontal="right" vertical="center"/>
    </xf>
    <xf numFmtId="0" fontId="17" fillId="0" borderId="0" xfId="0" applyFont="1" applyAlignment="1">
      <alignment horizontal="right" vertical="center"/>
    </xf>
    <xf numFmtId="0" fontId="14" fillId="0" borderId="10" xfId="0" applyFont="1" applyBorder="1"/>
    <xf numFmtId="0" fontId="0" fillId="3" borderId="1" xfId="0" applyFill="1" applyBorder="1" applyAlignment="1">
      <alignment horizontal="center" vertical="center"/>
    </xf>
    <xf numFmtId="3" fontId="20" fillId="0" borderId="0" xfId="0" applyNumberFormat="1" applyFont="1"/>
    <xf numFmtId="3" fontId="20" fillId="0" borderId="0" xfId="0" applyNumberFormat="1" applyFont="1" applyAlignment="1">
      <alignment horizontal="right"/>
    </xf>
    <xf numFmtId="3" fontId="21" fillId="2" borderId="1" xfId="0" applyNumberFormat="1" applyFont="1" applyFill="1" applyBorder="1" applyAlignment="1">
      <alignment horizontal="center" vertical="center"/>
    </xf>
    <xf numFmtId="3" fontId="21" fillId="2" borderId="1" xfId="0" applyNumberFormat="1" applyFont="1" applyFill="1" applyBorder="1" applyAlignment="1">
      <alignment horizontal="center" vertical="center" wrapText="1"/>
    </xf>
    <xf numFmtId="3" fontId="22" fillId="0" borderId="1" xfId="0" applyNumberFormat="1" applyFont="1" applyBorder="1" applyAlignment="1">
      <alignment horizontal="left" vertical="center"/>
    </xf>
    <xf numFmtId="3" fontId="22" fillId="0" borderId="0" xfId="0" applyNumberFormat="1" applyFont="1"/>
    <xf numFmtId="38" fontId="0" fillId="0" borderId="1" xfId="1" applyFont="1" applyBorder="1">
      <alignment vertical="center"/>
    </xf>
    <xf numFmtId="0" fontId="0" fillId="5" borderId="1" xfId="0" applyFill="1" applyBorder="1"/>
    <xf numFmtId="0" fontId="0" fillId="0" borderId="3" xfId="0" applyBorder="1" applyAlignment="1">
      <alignment vertical="center"/>
    </xf>
    <xf numFmtId="3" fontId="0" fillId="0" borderId="1" xfId="3" applyNumberFormat="1" applyFont="1" applyBorder="1">
      <alignment vertical="center"/>
    </xf>
    <xf numFmtId="38" fontId="0" fillId="0" borderId="1" xfId="3" applyFont="1" applyBorder="1">
      <alignment vertical="center"/>
    </xf>
    <xf numFmtId="176" fontId="22" fillId="0" borderId="1" xfId="0" applyNumberFormat="1" applyFont="1" applyBorder="1" applyAlignment="1">
      <alignment horizontal="left" vertical="center"/>
    </xf>
    <xf numFmtId="0" fontId="17" fillId="0" borderId="0" xfId="0" applyFont="1" applyAlignment="1">
      <alignment horizontal="left" vertical="center"/>
    </xf>
    <xf numFmtId="0" fontId="14" fillId="0" borderId="0" xfId="0" applyFont="1"/>
    <xf numFmtId="0" fontId="18" fillId="0" borderId="9" xfId="0" applyFont="1" applyBorder="1" applyAlignment="1">
      <alignment horizontal="left" vertical="center"/>
    </xf>
    <xf numFmtId="3" fontId="18" fillId="0" borderId="9" xfId="0" applyNumberFormat="1" applyFont="1" applyBorder="1" applyAlignment="1">
      <alignment horizontal="right"/>
    </xf>
    <xf numFmtId="0" fontId="18" fillId="0" borderId="9" xfId="0" applyFont="1" applyBorder="1"/>
    <xf numFmtId="0" fontId="18" fillId="0" borderId="1" xfId="0" applyFont="1" applyBorder="1" applyAlignment="1">
      <alignment horizontal="left" vertical="center"/>
    </xf>
    <xf numFmtId="3" fontId="18" fillId="0" borderId="1" xfId="0" applyNumberFormat="1" applyFont="1" applyBorder="1" applyAlignment="1">
      <alignment horizontal="right"/>
    </xf>
    <xf numFmtId="0" fontId="18" fillId="0" borderId="1" xfId="0" applyFont="1" applyBorder="1"/>
    <xf numFmtId="0" fontId="15" fillId="2" borderId="1" xfId="0" applyFont="1" applyFill="1" applyBorder="1" applyAlignment="1">
      <alignment horizontal="center" vertical="center"/>
    </xf>
    <xf numFmtId="37" fontId="22" fillId="0" borderId="1" xfId="0" applyNumberFormat="1" applyFont="1" applyBorder="1" applyAlignment="1">
      <alignment horizontal="right" vertical="center"/>
    </xf>
    <xf numFmtId="3" fontId="19" fillId="0" borderId="0" xfId="0" applyNumberFormat="1" applyFont="1"/>
    <xf numFmtId="3" fontId="25" fillId="0" borderId="0" xfId="0" applyNumberFormat="1" applyFont="1"/>
    <xf numFmtId="3" fontId="22" fillId="2" borderId="1" xfId="0" applyNumberFormat="1" applyFont="1" applyFill="1" applyBorder="1" applyAlignment="1">
      <alignment horizontal="center" vertical="center"/>
    </xf>
    <xf numFmtId="3" fontId="22" fillId="2" borderId="1" xfId="0" applyNumberFormat="1" applyFont="1" applyFill="1" applyBorder="1" applyAlignment="1">
      <alignment horizontal="center" vertical="center" wrapText="1"/>
    </xf>
    <xf numFmtId="3" fontId="22" fillId="0" borderId="1" xfId="0" applyNumberFormat="1" applyFont="1" applyBorder="1" applyAlignment="1">
      <alignment horizontal="right" vertical="center"/>
    </xf>
    <xf numFmtId="3" fontId="22" fillId="0" borderId="1" xfId="0" applyNumberFormat="1" applyFont="1" applyBorder="1" applyAlignment="1">
      <alignment horizontal="center" vertical="center"/>
    </xf>
    <xf numFmtId="3" fontId="22" fillId="0" borderId="8" xfId="0" applyNumberFormat="1" applyFont="1" applyBorder="1" applyAlignment="1">
      <alignment horizontal="right" vertical="center"/>
    </xf>
    <xf numFmtId="37" fontId="22" fillId="0" borderId="8" xfId="0" applyNumberFormat="1" applyFont="1" applyBorder="1" applyAlignment="1">
      <alignment horizontal="right" vertical="center"/>
    </xf>
    <xf numFmtId="10" fontId="22" fillId="0" borderId="1" xfId="2" applyNumberFormat="1" applyFont="1" applyBorder="1" applyAlignment="1">
      <alignment horizontal="right" vertical="center"/>
    </xf>
    <xf numFmtId="176" fontId="22" fillId="0" borderId="1" xfId="2" applyNumberFormat="1" applyFont="1" applyBorder="1" applyAlignment="1">
      <alignment horizontal="right" vertical="center"/>
    </xf>
    <xf numFmtId="10" fontId="22" fillId="0" borderId="1" xfId="0" applyNumberFormat="1" applyFont="1" applyBorder="1" applyAlignment="1">
      <alignment horizontal="right" vertical="center"/>
    </xf>
    <xf numFmtId="3" fontId="22" fillId="0" borderId="2" xfId="0" applyNumberFormat="1" applyFont="1" applyBorder="1" applyAlignment="1">
      <alignment horizontal="center" vertical="center"/>
    </xf>
    <xf numFmtId="37" fontId="22" fillId="0" borderId="2" xfId="0" applyNumberFormat="1" applyFont="1" applyBorder="1" applyAlignment="1">
      <alignment horizontal="right" vertical="center"/>
    </xf>
    <xf numFmtId="37" fontId="22" fillId="0" borderId="12" xfId="0" applyNumberFormat="1" applyFont="1" applyBorder="1" applyAlignment="1">
      <alignment horizontal="right" vertical="center"/>
    </xf>
    <xf numFmtId="37" fontId="22" fillId="0" borderId="7" xfId="0" applyNumberFormat="1" applyFont="1" applyBorder="1" applyAlignment="1">
      <alignment horizontal="right" vertical="center"/>
    </xf>
    <xf numFmtId="3" fontId="22" fillId="2" borderId="4" xfId="0" applyNumberFormat="1" applyFont="1" applyFill="1" applyBorder="1" applyAlignment="1">
      <alignment horizontal="center" vertical="center"/>
    </xf>
    <xf numFmtId="3" fontId="22" fillId="2" borderId="5" xfId="0" applyNumberFormat="1" applyFont="1" applyFill="1" applyBorder="1" applyAlignment="1">
      <alignment horizontal="center" vertical="center"/>
    </xf>
    <xf numFmtId="3" fontId="22" fillId="2" borderId="6" xfId="0" applyNumberFormat="1" applyFont="1" applyFill="1" applyBorder="1" applyAlignment="1">
      <alignment horizontal="center" vertical="center"/>
    </xf>
    <xf numFmtId="3" fontId="22" fillId="2" borderId="7" xfId="0" applyNumberFormat="1" applyFont="1" applyFill="1" applyBorder="1" applyAlignment="1">
      <alignment horizontal="center" vertical="center"/>
    </xf>
    <xf numFmtId="176" fontId="22" fillId="0" borderId="1" xfId="0" applyNumberFormat="1" applyFont="1" applyBorder="1" applyAlignment="1">
      <alignment horizontal="center" vertical="center"/>
    </xf>
    <xf numFmtId="3" fontId="22" fillId="2" borderId="7" xfId="0" applyNumberFormat="1" applyFont="1" applyFill="1" applyBorder="1" applyAlignment="1">
      <alignment horizontal="center" vertical="center" wrapText="1"/>
    </xf>
    <xf numFmtId="3" fontId="22" fillId="0" borderId="7" xfId="0" applyNumberFormat="1" applyFont="1" applyBorder="1" applyAlignment="1">
      <alignment horizontal="left" vertical="center"/>
    </xf>
    <xf numFmtId="37" fontId="22" fillId="0" borderId="1" xfId="0" applyNumberFormat="1" applyFont="1" applyBorder="1" applyAlignment="1">
      <alignment vertical="center"/>
    </xf>
    <xf numFmtId="3" fontId="22" fillId="0" borderId="8" xfId="0" applyNumberFormat="1" applyFont="1" applyBorder="1" applyAlignment="1">
      <alignment horizontal="center" vertical="center"/>
    </xf>
    <xf numFmtId="177" fontId="22" fillId="0" borderId="1" xfId="0" applyNumberFormat="1" applyFont="1" applyBorder="1" applyAlignment="1">
      <alignment horizontal="right" vertical="center"/>
    </xf>
    <xf numFmtId="177" fontId="22" fillId="0" borderId="2" xfId="0" applyNumberFormat="1" applyFont="1" applyBorder="1" applyAlignment="1">
      <alignment horizontal="right" vertical="center"/>
    </xf>
    <xf numFmtId="177" fontId="22" fillId="0" borderId="12" xfId="0" applyNumberFormat="1" applyFont="1" applyBorder="1" applyAlignment="1">
      <alignment horizontal="right" vertical="center"/>
    </xf>
    <xf numFmtId="3" fontId="22" fillId="0" borderId="9" xfId="0" applyNumberFormat="1" applyFont="1" applyBorder="1" applyAlignment="1">
      <alignment horizontal="center" vertical="center" wrapText="1"/>
    </xf>
    <xf numFmtId="3" fontId="22" fillId="0" borderId="11" xfId="0" applyNumberFormat="1" applyFont="1" applyBorder="1" applyAlignment="1">
      <alignment horizontal="center" vertical="center" wrapText="1"/>
    </xf>
    <xf numFmtId="3" fontId="20" fillId="0" borderId="0" xfId="0" applyNumberFormat="1" applyFont="1" applyAlignment="1">
      <alignment vertical="center"/>
    </xf>
    <xf numFmtId="3" fontId="20" fillId="0" borderId="0" xfId="0" applyNumberFormat="1" applyFont="1" applyAlignment="1">
      <alignment horizontal="right" vertical="center"/>
    </xf>
    <xf numFmtId="3" fontId="26" fillId="0" borderId="7" xfId="0" applyNumberFormat="1" applyFont="1" applyBorder="1" applyAlignment="1">
      <alignment vertical="center"/>
    </xf>
    <xf numFmtId="37" fontId="27" fillId="0" borderId="1" xfId="0" applyNumberFormat="1" applyFont="1" applyBorder="1" applyAlignment="1">
      <alignment horizontal="right" vertical="center"/>
    </xf>
    <xf numFmtId="3" fontId="26" fillId="0" borderId="7" xfId="0" applyNumberFormat="1" applyFont="1" applyBorder="1" applyAlignment="1">
      <alignment horizontal="center" vertical="center"/>
    </xf>
    <xf numFmtId="3" fontId="19" fillId="0" borderId="0" xfId="0" applyNumberFormat="1" applyFont="1" applyAlignment="1">
      <alignment horizontal="center" vertical="center"/>
    </xf>
    <xf numFmtId="3" fontId="22" fillId="2" borderId="1" xfId="0" applyNumberFormat="1" applyFont="1" applyFill="1" applyBorder="1" applyAlignment="1">
      <alignment horizontal="center" vertical="center"/>
    </xf>
    <xf numFmtId="3" fontId="22" fillId="2" borderId="1" xfId="0" applyNumberFormat="1" applyFont="1" applyFill="1" applyBorder="1" applyAlignment="1">
      <alignment horizontal="center" vertical="center" wrapText="1"/>
    </xf>
    <xf numFmtId="3" fontId="22" fillId="2" borderId="3" xfId="0" applyNumberFormat="1" applyFont="1" applyFill="1" applyBorder="1" applyAlignment="1">
      <alignment horizontal="center" vertical="center"/>
    </xf>
    <xf numFmtId="3" fontId="22" fillId="0" borderId="1" xfId="0" applyNumberFormat="1" applyFont="1" applyBorder="1" applyAlignment="1">
      <alignment horizontal="left" vertical="center" wrapText="1"/>
    </xf>
    <xf numFmtId="3" fontId="22" fillId="0" borderId="1" xfId="0" applyNumberFormat="1" applyFont="1" applyBorder="1" applyAlignment="1">
      <alignment horizontal="left" vertical="center"/>
    </xf>
    <xf numFmtId="3" fontId="22" fillId="0" borderId="1" xfId="0" applyNumberFormat="1" applyFont="1" applyBorder="1" applyAlignment="1">
      <alignment horizontal="center" vertical="center"/>
    </xf>
    <xf numFmtId="3" fontId="22" fillId="0" borderId="12" xfId="0" applyNumberFormat="1" applyFont="1" applyBorder="1" applyAlignment="1">
      <alignment horizontal="center" vertical="center" wrapText="1"/>
    </xf>
    <xf numFmtId="3" fontId="22" fillId="0" borderId="1" xfId="0" applyNumberFormat="1" applyFont="1" applyBorder="1" applyAlignment="1">
      <alignment horizontal="center" vertical="center" wrapText="1"/>
    </xf>
    <xf numFmtId="3" fontId="22" fillId="0" borderId="1" xfId="0" applyNumberFormat="1" applyFont="1" applyBorder="1" applyAlignment="1">
      <alignment vertical="center"/>
    </xf>
    <xf numFmtId="3" fontId="22" fillId="0" borderId="2" xfId="0" applyNumberFormat="1" applyFont="1" applyBorder="1" applyAlignment="1">
      <alignment vertical="center"/>
    </xf>
    <xf numFmtId="3" fontId="22" fillId="0" borderId="12" xfId="0" applyNumberFormat="1" applyFont="1" applyBorder="1" applyAlignment="1">
      <alignment horizontal="center" vertical="center"/>
    </xf>
    <xf numFmtId="3" fontId="22" fillId="0" borderId="2" xfId="0" applyNumberFormat="1" applyFont="1" applyBorder="1" applyAlignment="1">
      <alignment horizontal="center" vertical="center"/>
    </xf>
    <xf numFmtId="3" fontId="22" fillId="0" borderId="18" xfId="0" applyNumberFormat="1" applyFont="1" applyBorder="1" applyAlignment="1">
      <alignment horizontal="center" vertical="center"/>
    </xf>
    <xf numFmtId="3" fontId="22" fillId="0" borderId="19" xfId="0" applyNumberFormat="1" applyFont="1" applyBorder="1" applyAlignment="1">
      <alignment horizontal="center" vertical="center"/>
    </xf>
    <xf numFmtId="3" fontId="22" fillId="0" borderId="20" xfId="0" applyNumberFormat="1" applyFont="1" applyBorder="1" applyAlignment="1">
      <alignment horizontal="center" vertical="center"/>
    </xf>
    <xf numFmtId="3" fontId="22" fillId="0" borderId="11" xfId="0" applyNumberFormat="1" applyFont="1" applyBorder="1" applyAlignment="1">
      <alignment horizontal="center" vertical="center" wrapText="1"/>
    </xf>
    <xf numFmtId="3" fontId="22" fillId="0" borderId="9" xfId="0" applyNumberFormat="1" applyFont="1" applyBorder="1" applyAlignment="1">
      <alignment horizontal="center" vertical="center" wrapText="1"/>
    </xf>
    <xf numFmtId="3" fontId="22" fillId="0" borderId="21" xfId="0" applyNumberFormat="1" applyFont="1" applyBorder="1" applyAlignment="1">
      <alignment horizontal="center" vertical="center" wrapText="1"/>
    </xf>
    <xf numFmtId="3" fontId="22" fillId="0" borderId="3" xfId="0" applyNumberFormat="1" applyFont="1" applyBorder="1" applyAlignment="1">
      <alignment horizontal="center" vertical="center"/>
    </xf>
    <xf numFmtId="3" fontId="22" fillId="0" borderId="5" xfId="0" applyNumberFormat="1" applyFont="1" applyBorder="1" applyAlignment="1">
      <alignment horizontal="center" vertical="center"/>
    </xf>
    <xf numFmtId="3" fontId="22" fillId="0" borderId="6" xfId="0" applyNumberFormat="1" applyFont="1" applyBorder="1" applyAlignment="1">
      <alignment horizontal="center" vertical="center"/>
    </xf>
    <xf numFmtId="3" fontId="22" fillId="0" borderId="3" xfId="0" applyNumberFormat="1" applyFont="1" applyBorder="1" applyAlignment="1">
      <alignment horizontal="center" vertical="center" wrapText="1"/>
    </xf>
    <xf numFmtId="3" fontId="22" fillId="0" borderId="6" xfId="0" applyNumberFormat="1" applyFont="1" applyBorder="1" applyAlignment="1">
      <alignment horizontal="center" vertical="center" wrapText="1"/>
    </xf>
    <xf numFmtId="3" fontId="22" fillId="0" borderId="22" xfId="0" applyNumberFormat="1" applyFont="1" applyBorder="1" applyAlignment="1">
      <alignment horizontal="center" vertical="center" wrapText="1"/>
    </xf>
    <xf numFmtId="3" fontId="22" fillId="0" borderId="23" xfId="0" applyNumberFormat="1" applyFont="1" applyBorder="1" applyAlignment="1">
      <alignment horizontal="center" vertical="center"/>
    </xf>
    <xf numFmtId="3" fontId="22" fillId="0" borderId="24" xfId="0" applyNumberFormat="1" applyFont="1" applyBorder="1" applyAlignment="1">
      <alignment horizontal="center" vertical="center"/>
    </xf>
    <xf numFmtId="3" fontId="22" fillId="0" borderId="25" xfId="0" applyNumberFormat="1" applyFont="1" applyBorder="1" applyAlignment="1">
      <alignment horizontal="center" vertical="center"/>
    </xf>
    <xf numFmtId="3" fontId="22" fillId="0" borderId="12" xfId="0" applyNumberFormat="1" applyFont="1" applyBorder="1" applyAlignment="1">
      <alignment horizontal="left" vertical="center"/>
    </xf>
    <xf numFmtId="3" fontId="22" fillId="0" borderId="12" xfId="0" applyNumberFormat="1" applyFont="1" applyBorder="1" applyAlignment="1">
      <alignment vertical="center"/>
    </xf>
    <xf numFmtId="3" fontId="22" fillId="0" borderId="11" xfId="0" applyNumberFormat="1" applyFont="1" applyBorder="1" applyAlignment="1">
      <alignment horizontal="center" vertical="center"/>
    </xf>
    <xf numFmtId="3" fontId="22" fillId="0" borderId="9" xfId="0" applyNumberFormat="1" applyFont="1" applyBorder="1" applyAlignment="1">
      <alignment horizontal="center" vertical="center"/>
    </xf>
    <xf numFmtId="3" fontId="22" fillId="0" borderId="26" xfId="0" applyNumberFormat="1" applyFont="1" applyBorder="1" applyAlignment="1">
      <alignment horizontal="center" vertical="center"/>
    </xf>
    <xf numFmtId="3" fontId="22" fillId="0" borderId="27" xfId="0" applyNumberFormat="1" applyFont="1" applyBorder="1" applyAlignment="1">
      <alignment horizontal="center" vertical="center"/>
    </xf>
    <xf numFmtId="3" fontId="22" fillId="0" borderId="28" xfId="0" applyNumberFormat="1" applyFont="1" applyBorder="1" applyAlignment="1">
      <alignment horizontal="center" vertical="center"/>
    </xf>
    <xf numFmtId="3" fontId="8" fillId="0" borderId="0" xfId="0" applyNumberFormat="1" applyFont="1" applyAlignment="1">
      <alignment horizontal="center" vertical="center"/>
    </xf>
    <xf numFmtId="3" fontId="20" fillId="0" borderId="0" xfId="0" applyNumberFormat="1" applyFont="1" applyAlignment="1">
      <alignment vertical="center"/>
    </xf>
    <xf numFmtId="3" fontId="26" fillId="2" borderId="7" xfId="0" applyNumberFormat="1" applyFont="1" applyFill="1" applyBorder="1" applyAlignment="1">
      <alignment horizontal="center" vertical="center"/>
    </xf>
    <xf numFmtId="3" fontId="26" fillId="0" borderId="13" xfId="0" applyNumberFormat="1" applyFont="1" applyBorder="1" applyAlignment="1">
      <alignment vertical="center"/>
    </xf>
    <xf numFmtId="3" fontId="26" fillId="2" borderId="1" xfId="0" applyNumberFormat="1" applyFont="1" applyFill="1" applyBorder="1" applyAlignment="1">
      <alignment horizontal="center" vertical="center"/>
    </xf>
    <xf numFmtId="3" fontId="26" fillId="0" borderId="2" xfId="0" applyNumberFormat="1" applyFont="1" applyBorder="1" applyAlignment="1">
      <alignment vertical="center"/>
    </xf>
    <xf numFmtId="0" fontId="16" fillId="0" borderId="0" xfId="0" applyFont="1" applyAlignment="1">
      <alignment horizontal="center" vertical="center"/>
    </xf>
    <xf numFmtId="0" fontId="14" fillId="0" borderId="0" xfId="0" applyFont="1"/>
    <xf numFmtId="0" fontId="17" fillId="0" borderId="0" xfId="0" applyFont="1" applyAlignment="1">
      <alignment horizontal="center" vertical="center"/>
    </xf>
    <xf numFmtId="0" fontId="18" fillId="0" borderId="9" xfId="0" applyFont="1" applyBorder="1" applyAlignment="1">
      <alignment horizontal="left" vertical="center"/>
    </xf>
    <xf numFmtId="3" fontId="18" fillId="0" borderId="9" xfId="0" applyNumberFormat="1" applyFont="1" applyBorder="1" applyAlignment="1">
      <alignment horizontal="right"/>
    </xf>
    <xf numFmtId="0" fontId="18" fillId="0" borderId="9" xfId="0" applyFont="1" applyBorder="1"/>
    <xf numFmtId="0" fontId="15" fillId="2" borderId="1" xfId="0" applyFont="1" applyFill="1" applyBorder="1" applyAlignment="1">
      <alignment horizontal="center" vertical="center"/>
    </xf>
    <xf numFmtId="0" fontId="18" fillId="0" borderId="1" xfId="0" applyFont="1" applyBorder="1" applyAlignment="1">
      <alignment horizontal="left" vertical="center"/>
    </xf>
    <xf numFmtId="3" fontId="18" fillId="0" borderId="1" xfId="0" applyNumberFormat="1" applyFont="1" applyBorder="1" applyAlignment="1">
      <alignment horizontal="right"/>
    </xf>
    <xf numFmtId="0" fontId="18" fillId="0" borderId="1" xfId="0" applyFont="1" applyBorder="1"/>
    <xf numFmtId="0" fontId="0" fillId="0" borderId="11" xfId="0" applyBorder="1" applyAlignment="1">
      <alignment horizontal="left" vertical="center"/>
    </xf>
    <xf numFmtId="0" fontId="0" fillId="0" borderId="12" xfId="0" applyBorder="1" applyAlignment="1">
      <alignment horizontal="left" vertical="center"/>
    </xf>
    <xf numFmtId="0" fontId="0" fillId="0" borderId="9" xfId="0" applyBorder="1" applyAlignment="1">
      <alignment horizontal="left" vertical="center"/>
    </xf>
    <xf numFmtId="0" fontId="0" fillId="0" borderId="1" xfId="0" applyBorder="1" applyAlignment="1">
      <alignment horizontal="left" vertical="center"/>
    </xf>
    <xf numFmtId="0" fontId="0" fillId="0" borderId="14" xfId="0" applyBorder="1" applyAlignment="1">
      <alignment horizontal="left" vertical="center"/>
    </xf>
    <xf numFmtId="0" fontId="0" fillId="0" borderId="10" xfId="0"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0" fontId="0" fillId="0" borderId="0" xfId="0"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0" borderId="20" xfId="0" applyBorder="1" applyAlignment="1">
      <alignment horizontal="left" vertical="center"/>
    </xf>
    <xf numFmtId="38" fontId="0" fillId="0" borderId="11" xfId="1" applyFont="1" applyBorder="1" applyAlignment="1">
      <alignment horizontal="right" vertical="center"/>
    </xf>
    <xf numFmtId="38" fontId="0" fillId="0" borderId="12" xfId="1" applyFont="1" applyBorder="1" applyAlignment="1">
      <alignment horizontal="righ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3" borderId="1" xfId="0" applyFill="1" applyBorder="1" applyAlignment="1">
      <alignment horizontal="center" vertical="center"/>
    </xf>
  </cellXfs>
  <cellStyles count="5">
    <cellStyle name="パーセント" xfId="2" builtinId="5"/>
    <cellStyle name="桁区切り" xfId="1" builtinId="6"/>
    <cellStyle name="桁区切り 6" xfId="3" xr:uid="{00000000-0005-0000-0000-000002000000}"/>
    <cellStyle name="標準" xfId="0" builtinId="0"/>
    <cellStyle name="標準 2 2 2" xfId="4" xr:uid="{00000000-0005-0000-0000-000004000000}"/>
  </cellStyles>
  <dxfs count="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23"/>
  <sheetViews>
    <sheetView tabSelected="1" workbookViewId="0">
      <selection sqref="A1:H1"/>
    </sheetView>
  </sheetViews>
  <sheetFormatPr defaultColWidth="8.875" defaultRowHeight="15.75"/>
  <cols>
    <col min="1" max="1" width="26.25" style="21" customWidth="1"/>
    <col min="2" max="8" width="15.875" style="21" customWidth="1"/>
    <col min="9" max="16384" width="8.875" style="21"/>
  </cols>
  <sheetData>
    <row r="1" spans="1:8" ht="30">
      <c r="A1" s="72" t="s">
        <v>342</v>
      </c>
      <c r="B1" s="72"/>
      <c r="C1" s="72"/>
      <c r="D1" s="72"/>
      <c r="E1" s="72"/>
      <c r="F1" s="72"/>
      <c r="G1" s="72"/>
      <c r="H1" s="72"/>
    </row>
    <row r="2" spans="1:8" ht="18.75">
      <c r="A2" s="16" t="s">
        <v>418</v>
      </c>
      <c r="B2" s="16"/>
      <c r="C2" s="16"/>
      <c r="D2" s="16"/>
      <c r="E2" s="16"/>
      <c r="F2" s="16"/>
      <c r="G2" s="16"/>
      <c r="H2" s="17" t="s">
        <v>509</v>
      </c>
    </row>
    <row r="3" spans="1:8" ht="18.75">
      <c r="A3" s="16" t="s">
        <v>410</v>
      </c>
      <c r="B3" s="16"/>
      <c r="C3" s="16"/>
      <c r="D3" s="16"/>
      <c r="E3" s="16"/>
      <c r="F3" s="16"/>
      <c r="G3" s="16"/>
      <c r="H3" s="16"/>
    </row>
    <row r="4" spans="1:8" ht="18.75">
      <c r="A4" s="16"/>
      <c r="B4" s="16"/>
      <c r="C4" s="16"/>
      <c r="D4" s="16"/>
      <c r="E4" s="16"/>
      <c r="F4" s="16"/>
      <c r="G4" s="16"/>
      <c r="H4" s="17" t="s">
        <v>122</v>
      </c>
    </row>
    <row r="5" spans="1:8" ht="47.25">
      <c r="A5" s="18" t="s">
        <v>91</v>
      </c>
      <c r="B5" s="19" t="s">
        <v>343</v>
      </c>
      <c r="C5" s="19" t="s">
        <v>344</v>
      </c>
      <c r="D5" s="19" t="s">
        <v>345</v>
      </c>
      <c r="E5" s="19" t="s">
        <v>346</v>
      </c>
      <c r="F5" s="19" t="s">
        <v>347</v>
      </c>
      <c r="G5" s="19" t="s">
        <v>508</v>
      </c>
      <c r="H5" s="19" t="s">
        <v>348</v>
      </c>
    </row>
    <row r="6" spans="1:8">
      <c r="A6" s="20" t="s">
        <v>349</v>
      </c>
      <c r="B6" s="37">
        <v>81909180977</v>
      </c>
      <c r="C6" s="37">
        <v>1749031480</v>
      </c>
      <c r="D6" s="37">
        <v>726489049</v>
      </c>
      <c r="E6" s="37">
        <v>82931723408</v>
      </c>
      <c r="F6" s="37">
        <v>28608252733</v>
      </c>
      <c r="G6" s="37">
        <v>948327461</v>
      </c>
      <c r="H6" s="37">
        <v>54323470675</v>
      </c>
    </row>
    <row r="7" spans="1:8">
      <c r="A7" s="20" t="s">
        <v>350</v>
      </c>
      <c r="B7" s="37">
        <v>38157918533</v>
      </c>
      <c r="C7" s="37">
        <v>456954427</v>
      </c>
      <c r="D7" s="37">
        <v>535514336</v>
      </c>
      <c r="E7" s="37">
        <v>38079358624</v>
      </c>
      <c r="F7" s="37" t="s">
        <v>24</v>
      </c>
      <c r="G7" s="37" t="s">
        <v>24</v>
      </c>
      <c r="H7" s="37">
        <v>38079358624</v>
      </c>
    </row>
    <row r="8" spans="1:8">
      <c r="A8" s="20" t="s">
        <v>351</v>
      </c>
      <c r="B8" s="37" t="s">
        <v>24</v>
      </c>
      <c r="C8" s="37" t="s">
        <v>24</v>
      </c>
      <c r="D8" s="37" t="s">
        <v>24</v>
      </c>
      <c r="E8" s="37" t="s">
        <v>24</v>
      </c>
      <c r="F8" s="37" t="s">
        <v>24</v>
      </c>
      <c r="G8" s="37" t="s">
        <v>24</v>
      </c>
      <c r="H8" s="37" t="s">
        <v>24</v>
      </c>
    </row>
    <row r="9" spans="1:8">
      <c r="A9" s="20" t="s">
        <v>352</v>
      </c>
      <c r="B9" s="37">
        <v>40706263849</v>
      </c>
      <c r="C9" s="37">
        <v>1147748153</v>
      </c>
      <c r="D9" s="37">
        <v>152630000</v>
      </c>
      <c r="E9" s="37">
        <v>41701382002</v>
      </c>
      <c r="F9" s="37">
        <v>26131561012</v>
      </c>
      <c r="G9" s="37">
        <v>890816974</v>
      </c>
      <c r="H9" s="37">
        <v>15569820990</v>
      </c>
    </row>
    <row r="10" spans="1:8">
      <c r="A10" s="20" t="s">
        <v>353</v>
      </c>
      <c r="B10" s="37">
        <v>3020230792</v>
      </c>
      <c r="C10" s="37">
        <v>53530400</v>
      </c>
      <c r="D10" s="37" t="s">
        <v>24</v>
      </c>
      <c r="E10" s="37">
        <v>3073761192</v>
      </c>
      <c r="F10" s="37">
        <v>2476691721</v>
      </c>
      <c r="G10" s="37">
        <v>57510487</v>
      </c>
      <c r="H10" s="37">
        <v>597069471</v>
      </c>
    </row>
    <row r="11" spans="1:8">
      <c r="A11" s="20" t="s">
        <v>354</v>
      </c>
      <c r="B11" s="37" t="s">
        <v>24</v>
      </c>
      <c r="C11" s="37" t="s">
        <v>24</v>
      </c>
      <c r="D11" s="37" t="s">
        <v>24</v>
      </c>
      <c r="E11" s="37" t="s">
        <v>24</v>
      </c>
      <c r="F11" s="37" t="s">
        <v>24</v>
      </c>
      <c r="G11" s="37" t="s">
        <v>24</v>
      </c>
      <c r="H11" s="37" t="s">
        <v>24</v>
      </c>
    </row>
    <row r="12" spans="1:8">
      <c r="A12" s="20" t="s">
        <v>355</v>
      </c>
      <c r="B12" s="37" t="s">
        <v>24</v>
      </c>
      <c r="C12" s="37" t="s">
        <v>24</v>
      </c>
      <c r="D12" s="37" t="s">
        <v>24</v>
      </c>
      <c r="E12" s="37" t="s">
        <v>24</v>
      </c>
      <c r="F12" s="37" t="s">
        <v>24</v>
      </c>
      <c r="G12" s="37" t="s">
        <v>24</v>
      </c>
      <c r="H12" s="37" t="s">
        <v>24</v>
      </c>
    </row>
    <row r="13" spans="1:8">
      <c r="A13" s="20" t="s">
        <v>356</v>
      </c>
      <c r="B13" s="37" t="s">
        <v>24</v>
      </c>
      <c r="C13" s="37" t="s">
        <v>24</v>
      </c>
      <c r="D13" s="37" t="s">
        <v>24</v>
      </c>
      <c r="E13" s="37" t="s">
        <v>24</v>
      </c>
      <c r="F13" s="37" t="s">
        <v>24</v>
      </c>
      <c r="G13" s="37" t="s">
        <v>24</v>
      </c>
      <c r="H13" s="37" t="s">
        <v>24</v>
      </c>
    </row>
    <row r="14" spans="1:8">
      <c r="A14" s="20" t="s">
        <v>62</v>
      </c>
      <c r="B14" s="37" t="s">
        <v>24</v>
      </c>
      <c r="C14" s="37" t="s">
        <v>24</v>
      </c>
      <c r="D14" s="37" t="s">
        <v>24</v>
      </c>
      <c r="E14" s="37" t="s">
        <v>24</v>
      </c>
      <c r="F14" s="37" t="s">
        <v>24</v>
      </c>
      <c r="G14" s="37" t="s">
        <v>24</v>
      </c>
      <c r="H14" s="37" t="s">
        <v>24</v>
      </c>
    </row>
    <row r="15" spans="1:8">
      <c r="A15" s="20" t="s">
        <v>357</v>
      </c>
      <c r="B15" s="37">
        <v>24767803</v>
      </c>
      <c r="C15" s="37">
        <v>90798500</v>
      </c>
      <c r="D15" s="37">
        <v>38344713</v>
      </c>
      <c r="E15" s="37">
        <v>77221590</v>
      </c>
      <c r="F15" s="37" t="s">
        <v>24</v>
      </c>
      <c r="G15" s="37" t="s">
        <v>24</v>
      </c>
      <c r="H15" s="37">
        <v>77221590</v>
      </c>
    </row>
    <row r="16" spans="1:8">
      <c r="A16" s="20" t="s">
        <v>358</v>
      </c>
      <c r="B16" s="37">
        <v>148361015638</v>
      </c>
      <c r="C16" s="37">
        <v>2043773362</v>
      </c>
      <c r="D16" s="37">
        <v>714261674</v>
      </c>
      <c r="E16" s="37">
        <v>149690527326</v>
      </c>
      <c r="F16" s="37">
        <v>47709928926</v>
      </c>
      <c r="G16" s="37">
        <v>2366109407</v>
      </c>
      <c r="H16" s="37">
        <v>101980598400</v>
      </c>
    </row>
    <row r="17" spans="1:8">
      <c r="A17" s="20" t="s">
        <v>350</v>
      </c>
      <c r="B17" s="37">
        <v>40491625316</v>
      </c>
      <c r="C17" s="37">
        <v>317942903</v>
      </c>
      <c r="D17" s="37">
        <v>655562629</v>
      </c>
      <c r="E17" s="37">
        <v>40154005590</v>
      </c>
      <c r="F17" s="37" t="s">
        <v>24</v>
      </c>
      <c r="G17" s="37" t="s">
        <v>24</v>
      </c>
      <c r="H17" s="37">
        <v>40154005590</v>
      </c>
    </row>
    <row r="18" spans="1:8">
      <c r="A18" s="20" t="s">
        <v>352</v>
      </c>
      <c r="B18" s="37">
        <v>2445936345</v>
      </c>
      <c r="C18" s="37">
        <v>7109300</v>
      </c>
      <c r="D18" s="37" t="s">
        <v>24</v>
      </c>
      <c r="E18" s="37">
        <v>2453045645</v>
      </c>
      <c r="F18" s="37">
        <v>687612107</v>
      </c>
      <c r="G18" s="37">
        <v>67912939</v>
      </c>
      <c r="H18" s="37">
        <v>1765433538</v>
      </c>
    </row>
    <row r="19" spans="1:8">
      <c r="A19" s="20" t="s">
        <v>353</v>
      </c>
      <c r="B19" s="37">
        <v>105401717217</v>
      </c>
      <c r="C19" s="37">
        <v>1600735598</v>
      </c>
      <c r="D19" s="37">
        <v>35201045</v>
      </c>
      <c r="E19" s="37">
        <v>106967251770</v>
      </c>
      <c r="F19" s="37">
        <v>47022316819</v>
      </c>
      <c r="G19" s="37">
        <v>2298196468</v>
      </c>
      <c r="H19" s="37">
        <v>59944934951</v>
      </c>
    </row>
    <row r="20" spans="1:8">
      <c r="A20" s="20" t="s">
        <v>62</v>
      </c>
      <c r="B20" s="37" t="s">
        <v>24</v>
      </c>
      <c r="C20" s="37" t="s">
        <v>24</v>
      </c>
      <c r="D20" s="37" t="s">
        <v>24</v>
      </c>
      <c r="E20" s="37" t="s">
        <v>24</v>
      </c>
      <c r="F20" s="37" t="s">
        <v>24</v>
      </c>
      <c r="G20" s="37" t="s">
        <v>24</v>
      </c>
      <c r="H20" s="37" t="s">
        <v>24</v>
      </c>
    </row>
    <row r="21" spans="1:8">
      <c r="A21" s="20" t="s">
        <v>357</v>
      </c>
      <c r="B21" s="37">
        <v>21736760</v>
      </c>
      <c r="C21" s="37">
        <v>117985561</v>
      </c>
      <c r="D21" s="37">
        <v>23498000</v>
      </c>
      <c r="E21" s="37">
        <v>116224321</v>
      </c>
      <c r="F21" s="37" t="s">
        <v>24</v>
      </c>
      <c r="G21" s="37" t="s">
        <v>24</v>
      </c>
      <c r="H21" s="37">
        <v>116224321</v>
      </c>
    </row>
    <row r="22" spans="1:8">
      <c r="A22" s="20" t="s">
        <v>359</v>
      </c>
      <c r="B22" s="37">
        <v>7774121589</v>
      </c>
      <c r="C22" s="37">
        <v>489705612</v>
      </c>
      <c r="D22" s="37">
        <v>49308035</v>
      </c>
      <c r="E22" s="37">
        <v>8214519166</v>
      </c>
      <c r="F22" s="37">
        <v>3828863546</v>
      </c>
      <c r="G22" s="37">
        <v>495425670</v>
      </c>
      <c r="H22" s="37">
        <v>4385655620</v>
      </c>
    </row>
    <row r="23" spans="1:8">
      <c r="A23" s="20" t="s">
        <v>10</v>
      </c>
      <c r="B23" s="37">
        <v>238044318204</v>
      </c>
      <c r="C23" s="37">
        <v>4282510454</v>
      </c>
      <c r="D23" s="37">
        <v>1490058758</v>
      </c>
      <c r="E23" s="37">
        <v>240836769900</v>
      </c>
      <c r="F23" s="37">
        <v>80147045205</v>
      </c>
      <c r="G23" s="37">
        <v>3809862538</v>
      </c>
      <c r="H23" s="37">
        <v>160689724695</v>
      </c>
    </row>
  </sheetData>
  <mergeCells count="1">
    <mergeCell ref="A1:H1"/>
  </mergeCells>
  <phoneticPr fontId="9"/>
  <printOptions horizontalCentered="1"/>
  <pageMargins left="0.59055118110236227" right="0.39370078740157483" top="0.39370078740157483" bottom="0.39370078740157483" header="0.19685039370078741" footer="0.19685039370078741"/>
  <pageSetup paperSize="9" scale="58" orientation="portrait" r:id="rId1"/>
  <headerFooter>
    <oddFooter>&amp;C&amp;9&amp;P/&amp;N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J7"/>
  <sheetViews>
    <sheetView workbookViewId="0"/>
  </sheetViews>
  <sheetFormatPr defaultColWidth="8.875" defaultRowHeight="15.75"/>
  <cols>
    <col min="1" max="1" width="22.875" style="21" customWidth="1"/>
    <col min="2" max="10" width="12.875" style="21" customWidth="1"/>
    <col min="11" max="16384" width="8.875" style="21"/>
  </cols>
  <sheetData>
    <row r="1" spans="1:10" ht="30">
      <c r="A1" s="38" t="s">
        <v>77</v>
      </c>
    </row>
    <row r="2" spans="1:10" ht="18.75">
      <c r="A2" s="16" t="s">
        <v>419</v>
      </c>
    </row>
    <row r="3" spans="1:10" ht="18.75">
      <c r="A3" s="16" t="s">
        <v>509</v>
      </c>
    </row>
    <row r="4" spans="1:10" ht="18.75">
      <c r="A4" s="16" t="s">
        <v>410</v>
      </c>
    </row>
    <row r="5" spans="1:10" ht="18.75">
      <c r="J5" s="17" t="s">
        <v>25</v>
      </c>
    </row>
    <row r="6" spans="1:10" ht="31.5">
      <c r="A6" s="56" t="s">
        <v>47</v>
      </c>
      <c r="B6" s="40" t="s">
        <v>78</v>
      </c>
      <c r="C6" s="41" t="s">
        <v>79</v>
      </c>
      <c r="D6" s="41" t="s">
        <v>80</v>
      </c>
      <c r="E6" s="41" t="s">
        <v>81</v>
      </c>
      <c r="F6" s="41" t="s">
        <v>82</v>
      </c>
      <c r="G6" s="41" t="s">
        <v>83</v>
      </c>
      <c r="H6" s="41" t="s">
        <v>84</v>
      </c>
      <c r="I6" s="41" t="s">
        <v>85</v>
      </c>
      <c r="J6" s="40" t="s">
        <v>86</v>
      </c>
    </row>
    <row r="7" spans="1:10" ht="18" customHeight="1">
      <c r="A7" s="52">
        <v>29016028007</v>
      </c>
      <c r="B7" s="37">
        <v>2498365439</v>
      </c>
      <c r="C7" s="37">
        <v>2651758926</v>
      </c>
      <c r="D7" s="37">
        <v>2670518767</v>
      </c>
      <c r="E7" s="37">
        <v>2483777111</v>
      </c>
      <c r="F7" s="37">
        <v>2279129347</v>
      </c>
      <c r="G7" s="37">
        <v>8802187530</v>
      </c>
      <c r="H7" s="37">
        <v>4161434909</v>
      </c>
      <c r="I7" s="37">
        <v>2205161333</v>
      </c>
      <c r="J7" s="37">
        <v>1263694645</v>
      </c>
    </row>
  </sheetData>
  <phoneticPr fontId="9"/>
  <printOptions horizontalCentered="1" verticalCentered="1"/>
  <pageMargins left="0.39370078740157483" right="0.39370078740157483" top="0.59055118110236227" bottom="0.39370078740157483" header="0.19685039370078741" footer="0.19685039370078741"/>
  <pageSetup paperSize="9" scale="75" orientation="landscape" r:id="rId1"/>
  <headerFooter>
    <oddFooter>&amp;C&amp;9&amp;P/&amp;N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B7"/>
  <sheetViews>
    <sheetView workbookViewId="0"/>
  </sheetViews>
  <sheetFormatPr defaultColWidth="8.875" defaultRowHeight="15.75"/>
  <cols>
    <col min="1" max="1" width="22.875" style="21" customWidth="1"/>
    <col min="2" max="2" width="112.875" style="21" customWidth="1"/>
    <col min="3" max="16384" width="8.875" style="21"/>
  </cols>
  <sheetData>
    <row r="1" spans="1:2" ht="30">
      <c r="A1" s="38" t="s">
        <v>87</v>
      </c>
    </row>
    <row r="2" spans="1:2" ht="18.75">
      <c r="A2" s="16" t="s">
        <v>419</v>
      </c>
    </row>
    <row r="3" spans="1:2" ht="18.75">
      <c r="A3" s="16" t="s">
        <v>509</v>
      </c>
    </row>
    <row r="4" spans="1:2" ht="18.75">
      <c r="A4" s="16" t="s">
        <v>410</v>
      </c>
    </row>
    <row r="5" spans="1:2" ht="18.75">
      <c r="B5" s="17" t="s">
        <v>25</v>
      </c>
    </row>
    <row r="6" spans="1:2" ht="31.5">
      <c r="A6" s="58" t="s">
        <v>88</v>
      </c>
      <c r="B6" s="40" t="s">
        <v>89</v>
      </c>
    </row>
    <row r="7" spans="1:2" ht="18" customHeight="1">
      <c r="A7" s="59"/>
      <c r="B7" s="42"/>
    </row>
  </sheetData>
  <phoneticPr fontId="9"/>
  <printOptions horizontalCentered="1" verticalCentered="1"/>
  <pageMargins left="0.39370078740157483" right="0.39370078740157483" top="0.59055118110236227" bottom="0.39370078740157483" header="0.19685039370078741" footer="0.19685039370078741"/>
  <pageSetup paperSize="9" scale="75" orientation="landscape" r:id="rId1"/>
  <headerFooter>
    <oddFooter>&amp;C&amp;9&amp;P/&amp;N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F14"/>
  <sheetViews>
    <sheetView workbookViewId="0"/>
  </sheetViews>
  <sheetFormatPr defaultColWidth="8.875" defaultRowHeight="15.75"/>
  <cols>
    <col min="1" max="1" width="22.25" style="21" bestFit="1" customWidth="1"/>
    <col min="2" max="6" width="16.625" style="21" customWidth="1"/>
    <col min="7" max="16384" width="8.875" style="21"/>
  </cols>
  <sheetData>
    <row r="1" spans="1:6" ht="30">
      <c r="A1" s="38" t="s">
        <v>90</v>
      </c>
    </row>
    <row r="2" spans="1:6" ht="18.75">
      <c r="A2" s="16" t="s">
        <v>419</v>
      </c>
    </row>
    <row r="3" spans="1:6" ht="18.75">
      <c r="A3" s="16" t="s">
        <v>509</v>
      </c>
    </row>
    <row r="4" spans="1:6" ht="18.75">
      <c r="A4" s="16" t="s">
        <v>410</v>
      </c>
    </row>
    <row r="5" spans="1:6" ht="18.75">
      <c r="F5" s="17" t="s">
        <v>25</v>
      </c>
    </row>
    <row r="6" spans="1:6" ht="22.5" customHeight="1">
      <c r="A6" s="73" t="s">
        <v>91</v>
      </c>
      <c r="B6" s="73" t="s">
        <v>92</v>
      </c>
      <c r="C6" s="73" t="s">
        <v>93</v>
      </c>
      <c r="D6" s="73" t="s">
        <v>94</v>
      </c>
      <c r="E6" s="73"/>
      <c r="F6" s="73" t="s">
        <v>95</v>
      </c>
    </row>
    <row r="7" spans="1:6" ht="22.5" customHeight="1">
      <c r="A7" s="73"/>
      <c r="B7" s="73"/>
      <c r="C7" s="73"/>
      <c r="D7" s="40" t="s">
        <v>96</v>
      </c>
      <c r="E7" s="40" t="s">
        <v>30</v>
      </c>
      <c r="F7" s="73"/>
    </row>
    <row r="8" spans="1:6" ht="18" customHeight="1">
      <c r="A8" s="27" t="s">
        <v>97</v>
      </c>
      <c r="B8" s="37">
        <v>30529132</v>
      </c>
      <c r="C8" s="37">
        <v>41866542</v>
      </c>
      <c r="D8" s="37">
        <v>44026185</v>
      </c>
      <c r="E8" s="37">
        <v>261597</v>
      </c>
      <c r="F8" s="37">
        <v>28107892</v>
      </c>
    </row>
    <row r="9" spans="1:6" ht="18" customHeight="1">
      <c r="A9" s="27" t="s">
        <v>98</v>
      </c>
      <c r="B9" s="37">
        <v>16583224</v>
      </c>
      <c r="C9" s="37">
        <v>15730027</v>
      </c>
      <c r="D9" s="37">
        <v>825924</v>
      </c>
      <c r="E9" s="37">
        <v>15283224</v>
      </c>
      <c r="F9" s="37">
        <v>16204103</v>
      </c>
    </row>
    <row r="10" spans="1:6" ht="18" customHeight="1">
      <c r="A10" s="27" t="s">
        <v>99</v>
      </c>
      <c r="B10" s="37" t="s">
        <v>24</v>
      </c>
      <c r="C10" s="37" t="s">
        <v>24</v>
      </c>
      <c r="D10" s="37" t="s">
        <v>24</v>
      </c>
      <c r="E10" s="37" t="s">
        <v>24</v>
      </c>
      <c r="F10" s="37" t="s">
        <v>24</v>
      </c>
    </row>
    <row r="11" spans="1:6" ht="18" customHeight="1">
      <c r="A11" s="27" t="s">
        <v>100</v>
      </c>
      <c r="B11" s="37">
        <v>3177164544</v>
      </c>
      <c r="C11" s="37">
        <v>324744217</v>
      </c>
      <c r="D11" s="37" t="s">
        <v>24</v>
      </c>
      <c r="E11" s="37">
        <v>336987773</v>
      </c>
      <c r="F11" s="37">
        <v>3164920988</v>
      </c>
    </row>
    <row r="12" spans="1:6" ht="18" customHeight="1">
      <c r="A12" s="27" t="s">
        <v>101</v>
      </c>
      <c r="B12" s="37" t="s">
        <v>24</v>
      </c>
      <c r="C12" s="37" t="s">
        <v>24</v>
      </c>
      <c r="D12" s="37" t="s">
        <v>24</v>
      </c>
      <c r="E12" s="37" t="s">
        <v>24</v>
      </c>
      <c r="F12" s="37" t="s">
        <v>24</v>
      </c>
    </row>
    <row r="13" spans="1:6" ht="18" customHeight="1">
      <c r="A13" s="27" t="s">
        <v>102</v>
      </c>
      <c r="B13" s="37">
        <v>374597935</v>
      </c>
      <c r="C13" s="37">
        <v>413370222</v>
      </c>
      <c r="D13" s="37">
        <v>374597935</v>
      </c>
      <c r="E13" s="37" t="s">
        <v>24</v>
      </c>
      <c r="F13" s="37">
        <v>413370222</v>
      </c>
    </row>
    <row r="14" spans="1:6" ht="18" customHeight="1">
      <c r="A14" s="57" t="s">
        <v>10</v>
      </c>
      <c r="B14" s="60">
        <v>3598874835</v>
      </c>
      <c r="C14" s="60">
        <v>795711008</v>
      </c>
      <c r="D14" s="60">
        <v>419450044</v>
      </c>
      <c r="E14" s="60">
        <v>352532594</v>
      </c>
      <c r="F14" s="60">
        <v>3622603205</v>
      </c>
    </row>
  </sheetData>
  <mergeCells count="5">
    <mergeCell ref="A6:A7"/>
    <mergeCell ref="B6:B7"/>
    <mergeCell ref="C6:C7"/>
    <mergeCell ref="D6:E6"/>
    <mergeCell ref="F6:F7"/>
  </mergeCells>
  <phoneticPr fontId="9"/>
  <printOptions horizontalCentered="1"/>
  <pageMargins left="0.59055118110236227" right="0.39370078740157483" top="0.39370078740157483" bottom="0.39370078740157483" header="0.19685039370078741" footer="0.19685039370078741"/>
  <pageSetup paperSize="9" scale="75" orientation="portrait" r:id="rId1"/>
  <headerFooter>
    <oddFooter>&amp;C&amp;9&amp;P/&amp;N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E27"/>
  <sheetViews>
    <sheetView workbookViewId="0"/>
  </sheetViews>
  <sheetFormatPr defaultColWidth="8.875" defaultRowHeight="15.75"/>
  <cols>
    <col min="1" max="1" width="25.875" style="21" customWidth="1"/>
    <col min="2" max="2" width="28.875" style="21" bestFit="1" customWidth="1"/>
    <col min="3" max="3" width="23.875" style="21" bestFit="1" customWidth="1"/>
    <col min="4" max="4" width="16.875" style="21" customWidth="1"/>
    <col min="5" max="5" width="62.5" style="21" bestFit="1" customWidth="1"/>
    <col min="6" max="16384" width="8.875" style="21"/>
  </cols>
  <sheetData>
    <row r="1" spans="1:5" ht="30">
      <c r="A1" s="38" t="s">
        <v>103</v>
      </c>
    </row>
    <row r="2" spans="1:5" ht="18.75">
      <c r="A2" s="16" t="s">
        <v>419</v>
      </c>
    </row>
    <row r="3" spans="1:5" ht="18.75">
      <c r="A3" s="16" t="s">
        <v>509</v>
      </c>
    </row>
    <row r="4" spans="1:5" ht="18.75">
      <c r="A4" s="16" t="s">
        <v>410</v>
      </c>
    </row>
    <row r="5" spans="1:5" ht="18.75">
      <c r="E5" s="17" t="s">
        <v>25</v>
      </c>
    </row>
    <row r="6" spans="1:5" ht="22.5" customHeight="1">
      <c r="A6" s="40" t="s">
        <v>91</v>
      </c>
      <c r="B6" s="40" t="s">
        <v>104</v>
      </c>
      <c r="C6" s="40" t="s">
        <v>105</v>
      </c>
      <c r="D6" s="40" t="s">
        <v>106</v>
      </c>
      <c r="E6" s="40" t="s">
        <v>107</v>
      </c>
    </row>
    <row r="7" spans="1:5" ht="18" customHeight="1">
      <c r="A7" s="76" t="s">
        <v>108</v>
      </c>
      <c r="B7" s="20" t="s">
        <v>449</v>
      </c>
      <c r="C7" s="20" t="s">
        <v>450</v>
      </c>
      <c r="D7" s="37">
        <v>565020000</v>
      </c>
      <c r="E7" s="20" t="s">
        <v>479</v>
      </c>
    </row>
    <row r="8" spans="1:5" ht="18" customHeight="1">
      <c r="A8" s="76"/>
      <c r="B8" s="20" t="s">
        <v>451</v>
      </c>
      <c r="C8" s="20" t="s">
        <v>420</v>
      </c>
      <c r="D8" s="37">
        <v>144000000</v>
      </c>
      <c r="E8" s="20" t="s">
        <v>480</v>
      </c>
    </row>
    <row r="9" spans="1:5" ht="18" customHeight="1">
      <c r="A9" s="76"/>
      <c r="B9" s="20"/>
      <c r="C9" s="20"/>
      <c r="D9" s="37"/>
      <c r="E9" s="20"/>
    </row>
    <row r="10" spans="1:5" ht="18" customHeight="1">
      <c r="A10" s="76"/>
      <c r="B10" s="20"/>
      <c r="C10" s="20"/>
      <c r="D10" s="37"/>
      <c r="E10" s="20"/>
    </row>
    <row r="11" spans="1:5" ht="18" customHeight="1">
      <c r="A11" s="76"/>
      <c r="B11" s="20"/>
      <c r="C11" s="20"/>
      <c r="D11" s="37"/>
      <c r="E11" s="20"/>
    </row>
    <row r="12" spans="1:5" ht="18" customHeight="1">
      <c r="A12" s="77"/>
      <c r="B12" s="20" t="s">
        <v>437</v>
      </c>
      <c r="C12" s="20"/>
      <c r="D12" s="37" t="s">
        <v>24</v>
      </c>
      <c r="E12" s="20"/>
    </row>
    <row r="13" spans="1:5" ht="18" customHeight="1">
      <c r="A13" s="78"/>
      <c r="B13" s="43" t="s">
        <v>109</v>
      </c>
      <c r="C13" s="61"/>
      <c r="D13" s="37">
        <v>709020000</v>
      </c>
      <c r="E13" s="61"/>
    </row>
    <row r="14" spans="1:5" ht="18" customHeight="1">
      <c r="A14" s="77" t="s">
        <v>110</v>
      </c>
      <c r="B14" s="20" t="s">
        <v>481</v>
      </c>
      <c r="C14" s="20" t="s">
        <v>482</v>
      </c>
      <c r="D14" s="37">
        <v>803932048</v>
      </c>
      <c r="E14" s="20" t="s">
        <v>483</v>
      </c>
    </row>
    <row r="15" spans="1:5" ht="18" customHeight="1">
      <c r="A15" s="77"/>
      <c r="B15" s="20" t="s">
        <v>452</v>
      </c>
      <c r="C15" s="20" t="s">
        <v>453</v>
      </c>
      <c r="D15" s="37">
        <v>563950000</v>
      </c>
      <c r="E15" s="20" t="s">
        <v>484</v>
      </c>
    </row>
    <row r="16" spans="1:5" ht="18" customHeight="1">
      <c r="A16" s="77"/>
      <c r="B16" s="20" t="s">
        <v>485</v>
      </c>
      <c r="C16" s="20" t="s">
        <v>486</v>
      </c>
      <c r="D16" s="37">
        <v>307585591</v>
      </c>
      <c r="E16" s="20" t="s">
        <v>487</v>
      </c>
    </row>
    <row r="17" spans="1:5" ht="18" customHeight="1">
      <c r="A17" s="77"/>
      <c r="B17" s="20" t="s">
        <v>488</v>
      </c>
      <c r="C17" s="20" t="s">
        <v>489</v>
      </c>
      <c r="D17" s="37">
        <v>303696000</v>
      </c>
      <c r="E17" s="20" t="s">
        <v>490</v>
      </c>
    </row>
    <row r="18" spans="1:5" ht="18" customHeight="1">
      <c r="A18" s="77"/>
      <c r="B18" s="20" t="s">
        <v>454</v>
      </c>
      <c r="C18" s="20" t="s">
        <v>439</v>
      </c>
      <c r="D18" s="37">
        <v>230516000</v>
      </c>
      <c r="E18" s="20" t="s">
        <v>491</v>
      </c>
    </row>
    <row r="19" spans="1:5" ht="18" customHeight="1">
      <c r="A19" s="77"/>
      <c r="B19" s="20" t="s">
        <v>438</v>
      </c>
      <c r="C19" s="20" t="s">
        <v>421</v>
      </c>
      <c r="D19" s="37">
        <v>178044000</v>
      </c>
      <c r="E19" s="20" t="s">
        <v>492</v>
      </c>
    </row>
    <row r="20" spans="1:5" ht="18" customHeight="1">
      <c r="A20" s="77"/>
      <c r="B20" s="20" t="s">
        <v>493</v>
      </c>
      <c r="C20" s="20" t="s">
        <v>494</v>
      </c>
      <c r="D20" s="37">
        <v>89477000</v>
      </c>
      <c r="E20" s="20" t="s">
        <v>495</v>
      </c>
    </row>
    <row r="21" spans="1:5" ht="18" customHeight="1">
      <c r="A21" s="77"/>
      <c r="B21" s="20" t="s">
        <v>496</v>
      </c>
      <c r="C21" s="20" t="s">
        <v>497</v>
      </c>
      <c r="D21" s="37">
        <v>1404131356</v>
      </c>
      <c r="E21" s="20" t="s">
        <v>498</v>
      </c>
    </row>
    <row r="22" spans="1:5" ht="18" customHeight="1">
      <c r="A22" s="77"/>
      <c r="B22" s="20" t="s">
        <v>499</v>
      </c>
      <c r="C22" s="20" t="s">
        <v>497</v>
      </c>
      <c r="D22" s="37">
        <v>470537123</v>
      </c>
      <c r="E22" s="20" t="s">
        <v>500</v>
      </c>
    </row>
    <row r="23" spans="1:5" ht="18" customHeight="1">
      <c r="A23" s="77"/>
      <c r="B23" s="20" t="s">
        <v>501</v>
      </c>
      <c r="C23" s="20" t="s">
        <v>502</v>
      </c>
      <c r="D23" s="37">
        <v>1314338464</v>
      </c>
      <c r="E23" s="20" t="s">
        <v>503</v>
      </c>
    </row>
    <row r="24" spans="1:5" ht="18" customHeight="1">
      <c r="A24" s="77"/>
      <c r="B24" s="20"/>
      <c r="C24" s="20"/>
      <c r="D24" s="37"/>
      <c r="E24" s="20"/>
    </row>
    <row r="25" spans="1:5" ht="18" customHeight="1">
      <c r="A25" s="77"/>
      <c r="B25" s="20" t="s">
        <v>30</v>
      </c>
      <c r="C25" s="20"/>
      <c r="D25" s="37">
        <v>9938862253</v>
      </c>
      <c r="E25" s="42"/>
    </row>
    <row r="26" spans="1:5" ht="18" customHeight="1">
      <c r="A26" s="78"/>
      <c r="B26" s="43" t="s">
        <v>109</v>
      </c>
      <c r="C26" s="61"/>
      <c r="D26" s="37">
        <v>15605069835</v>
      </c>
      <c r="E26" s="61"/>
    </row>
    <row r="27" spans="1:5" ht="18" customHeight="1">
      <c r="A27" s="43" t="s">
        <v>10</v>
      </c>
      <c r="B27" s="61"/>
      <c r="C27" s="61"/>
      <c r="D27" s="37">
        <v>16314089835</v>
      </c>
      <c r="E27" s="61"/>
    </row>
  </sheetData>
  <mergeCells count="2">
    <mergeCell ref="A7:A13"/>
    <mergeCell ref="A14:A26"/>
  </mergeCells>
  <phoneticPr fontId="9"/>
  <printOptions horizontalCentered="1" verticalCentered="1"/>
  <pageMargins left="0.59055118110236227" right="0.39370078740157483" top="0.39370078740157483" bottom="0.39370078740157483" header="0.19685039370078741" footer="0.19685039370078741"/>
  <pageSetup paperSize="9" scale="75" orientation="landscape" r:id="rId1"/>
  <headerFooter>
    <oddFooter>&amp;C&amp;9&amp;P/&amp;N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E124"/>
  <sheetViews>
    <sheetView zoomScaleNormal="100" workbookViewId="0"/>
  </sheetViews>
  <sheetFormatPr defaultColWidth="8.875" defaultRowHeight="15.75"/>
  <cols>
    <col min="1" max="1" width="27.375" style="21" customWidth="1"/>
    <col min="2" max="2" width="19.625" style="21" customWidth="1"/>
    <col min="3" max="3" width="16.625" style="21" customWidth="1"/>
    <col min="4" max="5" width="19.625" style="21" customWidth="1"/>
    <col min="6" max="16384" width="8.875" style="21"/>
  </cols>
  <sheetData>
    <row r="1" spans="1:5" ht="30">
      <c r="A1" s="38" t="s">
        <v>113</v>
      </c>
    </row>
    <row r="2" spans="1:5" ht="18.75">
      <c r="A2" s="16" t="s">
        <v>419</v>
      </c>
    </row>
    <row r="3" spans="1:5" ht="18.75">
      <c r="A3" s="16" t="s">
        <v>509</v>
      </c>
    </row>
    <row r="4" spans="1:5" ht="18.75">
      <c r="A4" s="16" t="s">
        <v>410</v>
      </c>
    </row>
    <row r="5" spans="1:5" ht="18.75">
      <c r="E5" s="17" t="s">
        <v>334</v>
      </c>
    </row>
    <row r="6" spans="1:5" ht="22.5" customHeight="1">
      <c r="A6" s="40" t="s">
        <v>114</v>
      </c>
      <c r="B6" s="40" t="s">
        <v>91</v>
      </c>
      <c r="C6" s="73" t="s">
        <v>115</v>
      </c>
      <c r="D6" s="73"/>
      <c r="E6" s="40" t="s">
        <v>106</v>
      </c>
    </row>
    <row r="7" spans="1:5" ht="18" customHeight="1">
      <c r="A7" s="78" t="s">
        <v>116</v>
      </c>
      <c r="B7" s="78" t="s">
        <v>117</v>
      </c>
      <c r="C7" s="77" t="s">
        <v>323</v>
      </c>
      <c r="D7" s="81"/>
      <c r="E7" s="62">
        <v>12555077434</v>
      </c>
    </row>
    <row r="8" spans="1:5" ht="18" customHeight="1">
      <c r="A8" s="78"/>
      <c r="B8" s="78"/>
      <c r="C8" s="77" t="s">
        <v>324</v>
      </c>
      <c r="D8" s="81"/>
      <c r="E8" s="62">
        <v>178558000</v>
      </c>
    </row>
    <row r="9" spans="1:5" ht="18" customHeight="1">
      <c r="A9" s="78"/>
      <c r="B9" s="78"/>
      <c r="C9" s="77" t="s">
        <v>325</v>
      </c>
      <c r="D9" s="81"/>
      <c r="E9" s="62">
        <v>13941000</v>
      </c>
    </row>
    <row r="10" spans="1:5" ht="18" customHeight="1">
      <c r="A10" s="78"/>
      <c r="B10" s="78"/>
      <c r="C10" s="77" t="s">
        <v>326</v>
      </c>
      <c r="D10" s="81"/>
      <c r="E10" s="62">
        <v>81625000</v>
      </c>
    </row>
    <row r="11" spans="1:5" ht="18" customHeight="1">
      <c r="A11" s="78"/>
      <c r="B11" s="78"/>
      <c r="C11" s="77" t="s">
        <v>327</v>
      </c>
      <c r="D11" s="81"/>
      <c r="E11" s="62">
        <v>76975000</v>
      </c>
    </row>
    <row r="12" spans="1:5" ht="18" customHeight="1">
      <c r="A12" s="78"/>
      <c r="B12" s="78"/>
      <c r="C12" s="77" t="s">
        <v>504</v>
      </c>
      <c r="D12" s="81"/>
      <c r="E12" s="62">
        <v>40245000</v>
      </c>
    </row>
    <row r="13" spans="1:5" ht="18" customHeight="1">
      <c r="A13" s="78"/>
      <c r="B13" s="78"/>
      <c r="C13" s="77" t="s">
        <v>328</v>
      </c>
      <c r="D13" s="81"/>
      <c r="E13" s="62">
        <v>1659851000</v>
      </c>
    </row>
    <row r="14" spans="1:5" ht="18" customHeight="1">
      <c r="A14" s="78"/>
      <c r="B14" s="78"/>
      <c r="C14" s="77" t="s">
        <v>422</v>
      </c>
      <c r="D14" s="81"/>
      <c r="E14" s="62">
        <v>17995238</v>
      </c>
    </row>
    <row r="15" spans="1:5" ht="18" customHeight="1">
      <c r="A15" s="78"/>
      <c r="B15" s="78"/>
      <c r="C15" s="77" t="s">
        <v>455</v>
      </c>
      <c r="D15" s="81"/>
      <c r="E15" s="62">
        <v>34791565</v>
      </c>
    </row>
    <row r="16" spans="1:5" ht="18" customHeight="1">
      <c r="A16" s="78"/>
      <c r="B16" s="78"/>
      <c r="C16" s="77" t="s">
        <v>329</v>
      </c>
      <c r="D16" s="81"/>
      <c r="E16" s="62">
        <v>128150000</v>
      </c>
    </row>
    <row r="17" spans="1:5" ht="18" customHeight="1">
      <c r="A17" s="78"/>
      <c r="B17" s="78"/>
      <c r="C17" s="77" t="s">
        <v>330</v>
      </c>
      <c r="D17" s="81"/>
      <c r="E17" s="62">
        <v>1282674000</v>
      </c>
    </row>
    <row r="18" spans="1:5" ht="18" customHeight="1">
      <c r="A18" s="78"/>
      <c r="B18" s="78"/>
      <c r="C18" s="77" t="s">
        <v>331</v>
      </c>
      <c r="D18" s="81"/>
      <c r="E18" s="62">
        <v>13378000</v>
      </c>
    </row>
    <row r="19" spans="1:5" ht="18" customHeight="1">
      <c r="A19" s="78"/>
      <c r="B19" s="78"/>
      <c r="C19" s="77" t="s">
        <v>505</v>
      </c>
      <c r="D19" s="81"/>
      <c r="E19" s="62">
        <v>50490370</v>
      </c>
    </row>
    <row r="20" spans="1:5" ht="18" customHeight="1">
      <c r="A20" s="78"/>
      <c r="B20" s="78"/>
      <c r="C20" s="77" t="s">
        <v>506</v>
      </c>
      <c r="D20" s="81"/>
      <c r="E20" s="62">
        <v>15068306</v>
      </c>
    </row>
    <row r="21" spans="1:5" ht="18" customHeight="1">
      <c r="A21" s="78"/>
      <c r="B21" s="78"/>
      <c r="C21" s="77" t="s">
        <v>507</v>
      </c>
      <c r="D21" s="81"/>
      <c r="E21" s="62">
        <v>3780000</v>
      </c>
    </row>
    <row r="22" spans="1:5" ht="18" customHeight="1">
      <c r="A22" s="78"/>
      <c r="B22" s="78"/>
      <c r="C22" s="78" t="s">
        <v>43</v>
      </c>
      <c r="D22" s="81"/>
      <c r="E22" s="62">
        <v>16152599913</v>
      </c>
    </row>
    <row r="23" spans="1:5" ht="18" customHeight="1">
      <c r="A23" s="78"/>
      <c r="B23" s="78" t="s">
        <v>118</v>
      </c>
      <c r="C23" s="80" t="s">
        <v>119</v>
      </c>
      <c r="D23" s="20" t="s">
        <v>429</v>
      </c>
      <c r="E23" s="62">
        <v>290754797</v>
      </c>
    </row>
    <row r="24" spans="1:5" ht="18" customHeight="1">
      <c r="A24" s="78"/>
      <c r="B24" s="78"/>
      <c r="C24" s="78"/>
      <c r="D24" s="20" t="s">
        <v>430</v>
      </c>
      <c r="E24" s="62">
        <v>63863081</v>
      </c>
    </row>
    <row r="25" spans="1:5" ht="18" customHeight="1">
      <c r="A25" s="78"/>
      <c r="B25" s="78"/>
      <c r="C25" s="78"/>
      <c r="D25" s="43" t="s">
        <v>109</v>
      </c>
      <c r="E25" s="62">
        <v>354617878</v>
      </c>
    </row>
    <row r="26" spans="1:5" ht="18" customHeight="1">
      <c r="A26" s="78"/>
      <c r="B26" s="78"/>
      <c r="C26" s="80" t="s">
        <v>120</v>
      </c>
      <c r="D26" s="20" t="s">
        <v>429</v>
      </c>
      <c r="E26" s="62">
        <v>12302381149</v>
      </c>
    </row>
    <row r="27" spans="1:5" ht="18" customHeight="1">
      <c r="A27" s="78"/>
      <c r="B27" s="78"/>
      <c r="C27" s="78"/>
      <c r="D27" s="20" t="s">
        <v>430</v>
      </c>
      <c r="E27" s="62">
        <v>1752896331</v>
      </c>
    </row>
    <row r="28" spans="1:5" ht="18" customHeight="1">
      <c r="A28" s="78"/>
      <c r="B28" s="78"/>
      <c r="C28" s="78"/>
      <c r="D28" s="43" t="s">
        <v>109</v>
      </c>
      <c r="E28" s="62">
        <v>14055277480</v>
      </c>
    </row>
    <row r="29" spans="1:5" ht="18" customHeight="1">
      <c r="A29" s="81"/>
      <c r="B29" s="81"/>
      <c r="C29" s="78" t="s">
        <v>43</v>
      </c>
      <c r="D29" s="81"/>
      <c r="E29" s="62">
        <v>14409895358</v>
      </c>
    </row>
    <row r="30" spans="1:5" ht="18" customHeight="1">
      <c r="A30" s="81"/>
      <c r="B30" s="78" t="s">
        <v>10</v>
      </c>
      <c r="C30" s="81"/>
      <c r="D30" s="81"/>
      <c r="E30" s="62">
        <v>30562495271</v>
      </c>
    </row>
    <row r="31" spans="1:5" ht="18" customHeight="1">
      <c r="A31" s="78" t="s">
        <v>374</v>
      </c>
      <c r="B31" s="78" t="s">
        <v>408</v>
      </c>
      <c r="C31" s="77" t="s">
        <v>423</v>
      </c>
      <c r="D31" s="81"/>
      <c r="E31" s="62">
        <v>188488226</v>
      </c>
    </row>
    <row r="32" spans="1:5" ht="18" customHeight="1">
      <c r="A32" s="78"/>
      <c r="B32" s="78"/>
      <c r="C32" s="78" t="s">
        <v>43</v>
      </c>
      <c r="D32" s="81"/>
      <c r="E32" s="62">
        <v>188488226</v>
      </c>
    </row>
    <row r="33" spans="1:5" ht="18" customHeight="1">
      <c r="A33" s="78"/>
      <c r="B33" s="78" t="s">
        <v>118</v>
      </c>
      <c r="C33" s="80" t="s">
        <v>119</v>
      </c>
      <c r="D33" s="20"/>
      <c r="E33" s="62"/>
    </row>
    <row r="34" spans="1:5" ht="18" customHeight="1">
      <c r="A34" s="78"/>
      <c r="B34" s="78"/>
      <c r="C34" s="78"/>
      <c r="D34" s="43" t="s">
        <v>109</v>
      </c>
      <c r="E34" s="62" t="s">
        <v>24</v>
      </c>
    </row>
    <row r="35" spans="1:5" ht="18" customHeight="1">
      <c r="A35" s="78"/>
      <c r="B35" s="78"/>
      <c r="C35" s="80" t="s">
        <v>120</v>
      </c>
      <c r="D35" s="20"/>
      <c r="E35" s="62"/>
    </row>
    <row r="36" spans="1:5" ht="18" customHeight="1">
      <c r="A36" s="78"/>
      <c r="B36" s="78"/>
      <c r="C36" s="78"/>
      <c r="D36" s="43" t="s">
        <v>109</v>
      </c>
      <c r="E36" s="62" t="s">
        <v>24</v>
      </c>
    </row>
    <row r="37" spans="1:5" ht="18" customHeight="1">
      <c r="A37" s="81"/>
      <c r="B37" s="81"/>
      <c r="C37" s="78" t="s">
        <v>43</v>
      </c>
      <c r="D37" s="81"/>
      <c r="E37" s="62" t="s">
        <v>24</v>
      </c>
    </row>
    <row r="38" spans="1:5" ht="18" customHeight="1">
      <c r="A38" s="81"/>
      <c r="B38" s="78" t="s">
        <v>10</v>
      </c>
      <c r="C38" s="81"/>
      <c r="D38" s="81"/>
      <c r="E38" s="62">
        <v>188488226</v>
      </c>
    </row>
    <row r="39" spans="1:5" ht="18" customHeight="1">
      <c r="A39" s="83" t="s">
        <v>424</v>
      </c>
      <c r="B39" s="83" t="s">
        <v>408</v>
      </c>
      <c r="C39" s="77"/>
      <c r="D39" s="81"/>
      <c r="E39" s="62"/>
    </row>
    <row r="40" spans="1:5" ht="18" customHeight="1">
      <c r="A40" s="78"/>
      <c r="B40" s="78"/>
      <c r="C40" s="78" t="s">
        <v>43</v>
      </c>
      <c r="D40" s="81"/>
      <c r="E40" s="62" t="s">
        <v>24</v>
      </c>
    </row>
    <row r="41" spans="1:5" ht="18" customHeight="1">
      <c r="A41" s="78"/>
      <c r="B41" s="78" t="s">
        <v>118</v>
      </c>
      <c r="C41" s="80" t="s">
        <v>119</v>
      </c>
      <c r="D41" s="20"/>
      <c r="E41" s="62"/>
    </row>
    <row r="42" spans="1:5" ht="18" customHeight="1">
      <c r="A42" s="78"/>
      <c r="B42" s="78"/>
      <c r="C42" s="78"/>
      <c r="D42" s="43" t="s">
        <v>109</v>
      </c>
      <c r="E42" s="62" t="s">
        <v>24</v>
      </c>
    </row>
    <row r="43" spans="1:5" ht="18" customHeight="1">
      <c r="A43" s="78"/>
      <c r="B43" s="78"/>
      <c r="C43" s="80" t="s">
        <v>120</v>
      </c>
      <c r="D43" s="20"/>
      <c r="E43" s="62"/>
    </row>
    <row r="44" spans="1:5" ht="18" customHeight="1">
      <c r="A44" s="78"/>
      <c r="B44" s="78"/>
      <c r="C44" s="78"/>
      <c r="D44" s="43" t="s">
        <v>109</v>
      </c>
      <c r="E44" s="62" t="s">
        <v>24</v>
      </c>
    </row>
    <row r="45" spans="1:5" ht="18" customHeight="1">
      <c r="A45" s="81"/>
      <c r="B45" s="81"/>
      <c r="C45" s="78" t="s">
        <v>43</v>
      </c>
      <c r="D45" s="81"/>
      <c r="E45" s="62" t="s">
        <v>24</v>
      </c>
    </row>
    <row r="46" spans="1:5" ht="18" customHeight="1" thickBot="1">
      <c r="A46" s="82"/>
      <c r="B46" s="84" t="s">
        <v>10</v>
      </c>
      <c r="C46" s="82"/>
      <c r="D46" s="82"/>
      <c r="E46" s="63" t="s">
        <v>24</v>
      </c>
    </row>
    <row r="47" spans="1:5" ht="18" customHeight="1" thickTop="1">
      <c r="A47" s="96" t="s">
        <v>338</v>
      </c>
      <c r="B47" s="97" t="s">
        <v>117</v>
      </c>
      <c r="C47" s="98"/>
      <c r="D47" s="99"/>
      <c r="E47" s="64">
        <v>16341088139</v>
      </c>
    </row>
    <row r="48" spans="1:5" ht="18" customHeight="1">
      <c r="A48" s="89"/>
      <c r="B48" s="78" t="s">
        <v>118</v>
      </c>
      <c r="C48" s="94" t="s">
        <v>339</v>
      </c>
      <c r="D48" s="95"/>
      <c r="E48" s="62">
        <v>354617878</v>
      </c>
    </row>
    <row r="49" spans="1:5" ht="18" customHeight="1">
      <c r="A49" s="89"/>
      <c r="B49" s="78"/>
      <c r="C49" s="94" t="s">
        <v>340</v>
      </c>
      <c r="D49" s="95"/>
      <c r="E49" s="62">
        <v>14055277480</v>
      </c>
    </row>
    <row r="50" spans="1:5" ht="18" customHeight="1">
      <c r="A50" s="89"/>
      <c r="B50" s="81"/>
      <c r="C50" s="91" t="s">
        <v>43</v>
      </c>
      <c r="D50" s="93"/>
      <c r="E50" s="62">
        <v>14409895358</v>
      </c>
    </row>
    <row r="51" spans="1:5" ht="18" customHeight="1">
      <c r="A51" s="79"/>
      <c r="B51" s="78" t="s">
        <v>10</v>
      </c>
      <c r="C51" s="81"/>
      <c r="D51" s="81"/>
      <c r="E51" s="62">
        <v>30750983497</v>
      </c>
    </row>
    <row r="52" spans="1:5" ht="18" customHeight="1">
      <c r="A52" s="65" t="s">
        <v>425</v>
      </c>
      <c r="B52" s="85" t="s">
        <v>117</v>
      </c>
      <c r="C52" s="86"/>
      <c r="D52" s="87"/>
      <c r="E52" s="62">
        <v>-192268226</v>
      </c>
    </row>
    <row r="53" spans="1:5" ht="18" customHeight="1">
      <c r="A53" s="88" t="s">
        <v>426</v>
      </c>
      <c r="B53" s="91" t="s">
        <v>117</v>
      </c>
      <c r="C53" s="92"/>
      <c r="D53" s="93"/>
      <c r="E53" s="62">
        <v>16148819913</v>
      </c>
    </row>
    <row r="54" spans="1:5" ht="18" customHeight="1">
      <c r="A54" s="89"/>
      <c r="B54" s="78" t="s">
        <v>118</v>
      </c>
      <c r="C54" s="94" t="s">
        <v>339</v>
      </c>
      <c r="D54" s="95"/>
      <c r="E54" s="62">
        <v>354617878</v>
      </c>
    </row>
    <row r="55" spans="1:5" ht="18" customHeight="1">
      <c r="A55" s="89"/>
      <c r="B55" s="78"/>
      <c r="C55" s="94" t="s">
        <v>340</v>
      </c>
      <c r="D55" s="95"/>
      <c r="E55" s="62">
        <v>14055277480</v>
      </c>
    </row>
    <row r="56" spans="1:5" ht="18" customHeight="1">
      <c r="A56" s="89"/>
      <c r="B56" s="81"/>
      <c r="C56" s="91" t="s">
        <v>43</v>
      </c>
      <c r="D56" s="93"/>
      <c r="E56" s="62">
        <v>14409895358</v>
      </c>
    </row>
    <row r="57" spans="1:5" ht="18" customHeight="1" thickBot="1">
      <c r="A57" s="90"/>
      <c r="B57" s="84" t="s">
        <v>10</v>
      </c>
      <c r="C57" s="82"/>
      <c r="D57" s="82"/>
      <c r="E57" s="63">
        <v>30558715271</v>
      </c>
    </row>
    <row r="58" spans="1:5" ht="18" customHeight="1" thickTop="1">
      <c r="A58" s="83" t="s">
        <v>406</v>
      </c>
      <c r="B58" s="83" t="s">
        <v>117</v>
      </c>
      <c r="C58" s="100" t="s">
        <v>407</v>
      </c>
      <c r="D58" s="101"/>
      <c r="E58" s="64">
        <v>1489948400</v>
      </c>
    </row>
    <row r="59" spans="1:5" ht="18" customHeight="1">
      <c r="A59" s="78"/>
      <c r="B59" s="78"/>
      <c r="C59" s="77" t="s">
        <v>427</v>
      </c>
      <c r="D59" s="81"/>
      <c r="E59" s="62">
        <v>539746790</v>
      </c>
    </row>
    <row r="60" spans="1:5" ht="18" customHeight="1">
      <c r="A60" s="78"/>
      <c r="B60" s="78"/>
      <c r="C60" s="78" t="s">
        <v>43</v>
      </c>
      <c r="D60" s="81"/>
      <c r="E60" s="62">
        <v>2029695190</v>
      </c>
    </row>
    <row r="61" spans="1:5" ht="18" customHeight="1">
      <c r="A61" s="78"/>
      <c r="B61" s="78" t="s">
        <v>118</v>
      </c>
      <c r="C61" s="80" t="s">
        <v>119</v>
      </c>
      <c r="D61" s="20" t="s">
        <v>332</v>
      </c>
      <c r="E61" s="62" t="s">
        <v>24</v>
      </c>
    </row>
    <row r="62" spans="1:5" ht="18" customHeight="1">
      <c r="A62" s="78"/>
      <c r="B62" s="78"/>
      <c r="C62" s="80"/>
      <c r="D62" s="20" t="s">
        <v>333</v>
      </c>
      <c r="E62" s="62" t="s">
        <v>24</v>
      </c>
    </row>
    <row r="63" spans="1:5" ht="18" customHeight="1">
      <c r="A63" s="78"/>
      <c r="B63" s="78"/>
      <c r="C63" s="78"/>
      <c r="D63" s="43" t="s">
        <v>109</v>
      </c>
      <c r="E63" s="62" t="s">
        <v>24</v>
      </c>
    </row>
    <row r="64" spans="1:5" ht="18" customHeight="1">
      <c r="A64" s="78"/>
      <c r="B64" s="78"/>
      <c r="C64" s="80" t="s">
        <v>120</v>
      </c>
      <c r="D64" s="20" t="s">
        <v>332</v>
      </c>
      <c r="E64" s="62">
        <v>17285000</v>
      </c>
    </row>
    <row r="65" spans="1:5" ht="18" customHeight="1">
      <c r="A65" s="78"/>
      <c r="B65" s="78"/>
      <c r="C65" s="78"/>
      <c r="D65" s="20" t="s">
        <v>333</v>
      </c>
      <c r="E65" s="62">
        <v>4246333378</v>
      </c>
    </row>
    <row r="66" spans="1:5" ht="18" customHeight="1">
      <c r="A66" s="78"/>
      <c r="B66" s="78"/>
      <c r="C66" s="78"/>
      <c r="D66" s="43" t="s">
        <v>109</v>
      </c>
      <c r="E66" s="62">
        <v>4263618378</v>
      </c>
    </row>
    <row r="67" spans="1:5" ht="18" customHeight="1">
      <c r="A67" s="81"/>
      <c r="B67" s="81"/>
      <c r="C67" s="78" t="s">
        <v>43</v>
      </c>
      <c r="D67" s="81"/>
      <c r="E67" s="62">
        <v>4263618378</v>
      </c>
    </row>
    <row r="68" spans="1:5" ht="18" customHeight="1">
      <c r="A68" s="81"/>
      <c r="B68" s="78" t="s">
        <v>10</v>
      </c>
      <c r="C68" s="81"/>
      <c r="D68" s="81"/>
      <c r="E68" s="62">
        <v>6293313568</v>
      </c>
    </row>
    <row r="69" spans="1:5" ht="18" customHeight="1">
      <c r="A69" s="78" t="s">
        <v>395</v>
      </c>
      <c r="B69" s="78" t="s">
        <v>117</v>
      </c>
      <c r="C69" s="77" t="s">
        <v>396</v>
      </c>
      <c r="D69" s="81"/>
      <c r="E69" s="62">
        <v>1283460000</v>
      </c>
    </row>
    <row r="70" spans="1:5" ht="18" customHeight="1">
      <c r="A70" s="78"/>
      <c r="B70" s="78"/>
      <c r="C70" s="77" t="s">
        <v>397</v>
      </c>
      <c r="D70" s="81"/>
      <c r="E70" s="62">
        <v>1348591209</v>
      </c>
    </row>
    <row r="71" spans="1:5" ht="18" customHeight="1">
      <c r="A71" s="78"/>
      <c r="B71" s="78"/>
      <c r="C71" s="77" t="s">
        <v>398</v>
      </c>
      <c r="D71" s="81"/>
      <c r="E71" s="62">
        <v>875440162</v>
      </c>
    </row>
    <row r="72" spans="1:5" ht="18" customHeight="1">
      <c r="A72" s="78"/>
      <c r="B72" s="78"/>
      <c r="C72" s="78" t="s">
        <v>43</v>
      </c>
      <c r="D72" s="81"/>
      <c r="E72" s="62">
        <v>3507491371</v>
      </c>
    </row>
    <row r="73" spans="1:5" ht="18" customHeight="1">
      <c r="A73" s="78"/>
      <c r="B73" s="78" t="s">
        <v>118</v>
      </c>
      <c r="C73" s="80" t="s">
        <v>119</v>
      </c>
      <c r="D73" s="20" t="s">
        <v>332</v>
      </c>
      <c r="E73" s="62">
        <v>2309000</v>
      </c>
    </row>
    <row r="74" spans="1:5" ht="18" customHeight="1">
      <c r="A74" s="78"/>
      <c r="B74" s="78"/>
      <c r="C74" s="80"/>
      <c r="D74" s="20" t="s">
        <v>333</v>
      </c>
      <c r="E74" s="62" t="s">
        <v>24</v>
      </c>
    </row>
    <row r="75" spans="1:5" ht="18" customHeight="1">
      <c r="A75" s="78"/>
      <c r="B75" s="78"/>
      <c r="C75" s="78"/>
      <c r="D75" s="43" t="s">
        <v>109</v>
      </c>
      <c r="E75" s="62">
        <v>2309000</v>
      </c>
    </row>
    <row r="76" spans="1:5" ht="18" customHeight="1">
      <c r="A76" s="78"/>
      <c r="B76" s="78"/>
      <c r="C76" s="80" t="s">
        <v>120</v>
      </c>
      <c r="D76" s="20" t="s">
        <v>332</v>
      </c>
      <c r="E76" s="62">
        <v>1114382941</v>
      </c>
    </row>
    <row r="77" spans="1:5" ht="18" customHeight="1">
      <c r="A77" s="78"/>
      <c r="B77" s="78"/>
      <c r="C77" s="78"/>
      <c r="D77" s="20" t="s">
        <v>333</v>
      </c>
      <c r="E77" s="62">
        <v>724649089</v>
      </c>
    </row>
    <row r="78" spans="1:5" ht="18" customHeight="1">
      <c r="A78" s="78"/>
      <c r="B78" s="78"/>
      <c r="C78" s="78"/>
      <c r="D78" s="43" t="s">
        <v>109</v>
      </c>
      <c r="E78" s="62">
        <v>1839032030</v>
      </c>
    </row>
    <row r="79" spans="1:5" ht="18" customHeight="1">
      <c r="A79" s="81"/>
      <c r="B79" s="81"/>
      <c r="C79" s="78" t="s">
        <v>43</v>
      </c>
      <c r="D79" s="81"/>
      <c r="E79" s="62">
        <v>1841341030</v>
      </c>
    </row>
    <row r="80" spans="1:5" ht="18" customHeight="1">
      <c r="A80" s="81"/>
      <c r="B80" s="78" t="s">
        <v>10</v>
      </c>
      <c r="C80" s="81"/>
      <c r="D80" s="81"/>
      <c r="E80" s="62">
        <v>5348832401</v>
      </c>
    </row>
    <row r="81" spans="1:5" ht="18" customHeight="1">
      <c r="A81" s="78" t="s">
        <v>399</v>
      </c>
      <c r="B81" s="78" t="s">
        <v>117</v>
      </c>
      <c r="C81" s="77" t="s">
        <v>400</v>
      </c>
      <c r="D81" s="81"/>
      <c r="E81" s="62">
        <v>1144451900</v>
      </c>
    </row>
    <row r="82" spans="1:5" ht="18" customHeight="1">
      <c r="A82" s="78"/>
      <c r="B82" s="78"/>
      <c r="C82" s="77" t="s">
        <v>398</v>
      </c>
      <c r="D82" s="81"/>
      <c r="E82" s="62">
        <v>189478882</v>
      </c>
    </row>
    <row r="83" spans="1:5" ht="18" customHeight="1">
      <c r="A83" s="78"/>
      <c r="B83" s="78"/>
      <c r="C83" s="78" t="s">
        <v>43</v>
      </c>
      <c r="D83" s="81"/>
      <c r="E83" s="62">
        <v>1333930782</v>
      </c>
    </row>
    <row r="84" spans="1:5" ht="18" customHeight="1">
      <c r="A84" s="78"/>
      <c r="B84" s="78" t="s">
        <v>118</v>
      </c>
      <c r="C84" s="80" t="s">
        <v>119</v>
      </c>
      <c r="D84" s="20"/>
      <c r="E84" s="62"/>
    </row>
    <row r="85" spans="1:5" ht="18" customHeight="1">
      <c r="A85" s="78"/>
      <c r="B85" s="78"/>
      <c r="C85" s="78"/>
      <c r="D85" s="43" t="s">
        <v>109</v>
      </c>
      <c r="E85" s="62" t="s">
        <v>24</v>
      </c>
    </row>
    <row r="86" spans="1:5" ht="18" customHeight="1">
      <c r="A86" s="78"/>
      <c r="B86" s="78"/>
      <c r="C86" s="80" t="s">
        <v>120</v>
      </c>
      <c r="D86" s="20"/>
      <c r="E86" s="62"/>
    </row>
    <row r="87" spans="1:5" ht="18" customHeight="1">
      <c r="A87" s="78"/>
      <c r="B87" s="78"/>
      <c r="C87" s="78"/>
      <c r="D87" s="43" t="s">
        <v>109</v>
      </c>
      <c r="E87" s="62" t="s">
        <v>24</v>
      </c>
    </row>
    <row r="88" spans="1:5" ht="18" customHeight="1">
      <c r="A88" s="81"/>
      <c r="B88" s="81"/>
      <c r="C88" s="78" t="s">
        <v>43</v>
      </c>
      <c r="D88" s="81"/>
      <c r="E88" s="62" t="s">
        <v>24</v>
      </c>
    </row>
    <row r="89" spans="1:5" ht="18" customHeight="1">
      <c r="A89" s="81"/>
      <c r="B89" s="78" t="s">
        <v>10</v>
      </c>
      <c r="C89" s="81"/>
      <c r="D89" s="81"/>
      <c r="E89" s="62">
        <v>1333930782</v>
      </c>
    </row>
    <row r="90" spans="1:5" ht="18" customHeight="1">
      <c r="A90" s="80" t="s">
        <v>401</v>
      </c>
      <c r="B90" s="78" t="s">
        <v>117</v>
      </c>
      <c r="C90" s="77" t="s">
        <v>432</v>
      </c>
      <c r="D90" s="81"/>
      <c r="E90" s="62">
        <v>6695931</v>
      </c>
    </row>
    <row r="91" spans="1:5" ht="18" customHeight="1">
      <c r="A91" s="80"/>
      <c r="B91" s="78"/>
      <c r="C91" s="77" t="s">
        <v>433</v>
      </c>
      <c r="D91" s="81"/>
      <c r="E91" s="62">
        <v>123180945</v>
      </c>
    </row>
    <row r="92" spans="1:5" ht="18" customHeight="1">
      <c r="A92" s="80"/>
      <c r="B92" s="78"/>
      <c r="C92" s="77" t="s">
        <v>431</v>
      </c>
      <c r="D92" s="81"/>
      <c r="E92" s="62">
        <v>9163091</v>
      </c>
    </row>
    <row r="93" spans="1:5" ht="18" customHeight="1">
      <c r="A93" s="80"/>
      <c r="B93" s="78"/>
      <c r="C93" s="77" t="s">
        <v>441</v>
      </c>
      <c r="D93" s="81"/>
      <c r="E93" s="62" t="s">
        <v>24</v>
      </c>
    </row>
    <row r="94" spans="1:5" ht="18" customHeight="1">
      <c r="A94" s="78"/>
      <c r="B94" s="78"/>
      <c r="C94" s="78" t="s">
        <v>43</v>
      </c>
      <c r="D94" s="81"/>
      <c r="E94" s="62">
        <v>139039967</v>
      </c>
    </row>
    <row r="95" spans="1:5" ht="18" customHeight="1">
      <c r="A95" s="78"/>
      <c r="B95" s="78" t="s">
        <v>118</v>
      </c>
      <c r="C95" s="80" t="s">
        <v>119</v>
      </c>
      <c r="D95" s="20" t="s">
        <v>402</v>
      </c>
      <c r="E95" s="62">
        <v>5259356</v>
      </c>
    </row>
    <row r="96" spans="1:5" ht="18" customHeight="1">
      <c r="A96" s="78"/>
      <c r="B96" s="78"/>
      <c r="C96" s="78"/>
      <c r="D96" s="43" t="s">
        <v>109</v>
      </c>
      <c r="E96" s="62">
        <v>5259356</v>
      </c>
    </row>
    <row r="97" spans="1:5" ht="18" customHeight="1">
      <c r="A97" s="78"/>
      <c r="B97" s="78"/>
      <c r="C97" s="80" t="s">
        <v>120</v>
      </c>
      <c r="D97" s="20"/>
      <c r="E97" s="62"/>
    </row>
    <row r="98" spans="1:5" ht="18" customHeight="1">
      <c r="A98" s="78"/>
      <c r="B98" s="78"/>
      <c r="C98" s="78"/>
      <c r="D98" s="43" t="s">
        <v>109</v>
      </c>
      <c r="E98" s="62" t="s">
        <v>24</v>
      </c>
    </row>
    <row r="99" spans="1:5" ht="18" customHeight="1">
      <c r="A99" s="81"/>
      <c r="B99" s="81"/>
      <c r="C99" s="78" t="s">
        <v>43</v>
      </c>
      <c r="D99" s="81"/>
      <c r="E99" s="62">
        <v>5259356</v>
      </c>
    </row>
    <row r="100" spans="1:5">
      <c r="A100" s="81"/>
      <c r="B100" s="78" t="s">
        <v>10</v>
      </c>
      <c r="C100" s="81"/>
      <c r="D100" s="81"/>
      <c r="E100" s="62">
        <v>144299323</v>
      </c>
    </row>
    <row r="101" spans="1:5" ht="18" customHeight="1">
      <c r="A101" s="79" t="s">
        <v>434</v>
      </c>
      <c r="B101" s="83" t="s">
        <v>117</v>
      </c>
      <c r="C101" s="77" t="s">
        <v>435</v>
      </c>
      <c r="D101" s="81"/>
      <c r="E101" s="62">
        <v>135704113</v>
      </c>
    </row>
    <row r="102" spans="1:5" ht="18" customHeight="1">
      <c r="A102" s="80"/>
      <c r="B102" s="78"/>
      <c r="C102" s="77" t="s">
        <v>433</v>
      </c>
      <c r="D102" s="81"/>
      <c r="E102" s="62">
        <v>45489778</v>
      </c>
    </row>
    <row r="103" spans="1:5" ht="18" customHeight="1">
      <c r="A103" s="80"/>
      <c r="B103" s="78"/>
      <c r="C103" s="77" t="s">
        <v>431</v>
      </c>
      <c r="D103" s="81"/>
      <c r="E103" s="62">
        <v>279977000</v>
      </c>
    </row>
    <row r="104" spans="1:5" ht="18" customHeight="1">
      <c r="A104" s="80"/>
      <c r="B104" s="78"/>
      <c r="C104" s="77" t="s">
        <v>440</v>
      </c>
      <c r="D104" s="81"/>
      <c r="E104" s="62">
        <v>178592000</v>
      </c>
    </row>
    <row r="105" spans="1:5" ht="18" customHeight="1">
      <c r="A105" s="80"/>
      <c r="B105" s="78"/>
      <c r="C105" s="77" t="s">
        <v>441</v>
      </c>
      <c r="D105" s="81"/>
      <c r="E105" s="62">
        <v>141600000</v>
      </c>
    </row>
    <row r="106" spans="1:5" ht="18" customHeight="1">
      <c r="A106" s="78"/>
      <c r="B106" s="78"/>
      <c r="C106" s="78" t="s">
        <v>43</v>
      </c>
      <c r="D106" s="81"/>
      <c r="E106" s="62">
        <v>781362891</v>
      </c>
    </row>
    <row r="107" spans="1:5" ht="18" customHeight="1">
      <c r="A107" s="78"/>
      <c r="B107" s="78" t="s">
        <v>118</v>
      </c>
      <c r="C107" s="80" t="s">
        <v>119</v>
      </c>
      <c r="D107" s="20" t="s">
        <v>436</v>
      </c>
      <c r="E107" s="62">
        <v>302308295</v>
      </c>
    </row>
    <row r="108" spans="1:5" ht="18" customHeight="1">
      <c r="A108" s="78"/>
      <c r="B108" s="78"/>
      <c r="C108" s="78"/>
      <c r="D108" s="43" t="s">
        <v>109</v>
      </c>
      <c r="E108" s="62">
        <v>302308295</v>
      </c>
    </row>
    <row r="109" spans="1:5" ht="18" customHeight="1">
      <c r="A109" s="78"/>
      <c r="B109" s="78"/>
      <c r="C109" s="80" t="s">
        <v>120</v>
      </c>
      <c r="D109" s="20"/>
      <c r="E109" s="62"/>
    </row>
    <row r="110" spans="1:5" ht="18" customHeight="1">
      <c r="A110" s="78"/>
      <c r="B110" s="78"/>
      <c r="C110" s="78"/>
      <c r="D110" s="43" t="s">
        <v>109</v>
      </c>
      <c r="E110" s="62" t="s">
        <v>24</v>
      </c>
    </row>
    <row r="111" spans="1:5" ht="18" customHeight="1">
      <c r="A111" s="81"/>
      <c r="B111" s="81"/>
      <c r="C111" s="78" t="s">
        <v>43</v>
      </c>
      <c r="D111" s="81"/>
      <c r="E111" s="62">
        <v>302308295</v>
      </c>
    </row>
    <row r="112" spans="1:5" ht="16.5" thickBot="1">
      <c r="A112" s="82"/>
      <c r="B112" s="84" t="s">
        <v>10</v>
      </c>
      <c r="C112" s="82"/>
      <c r="D112" s="82"/>
      <c r="E112" s="63">
        <v>1083671186</v>
      </c>
    </row>
    <row r="113" spans="1:5" ht="18" customHeight="1" thickTop="1">
      <c r="A113" s="96" t="s">
        <v>403</v>
      </c>
      <c r="B113" s="97" t="s">
        <v>117</v>
      </c>
      <c r="C113" s="98"/>
      <c r="D113" s="99"/>
      <c r="E113" s="64">
        <v>23940340114</v>
      </c>
    </row>
    <row r="114" spans="1:5" ht="18" customHeight="1">
      <c r="A114" s="89"/>
      <c r="B114" s="102" t="s">
        <v>118</v>
      </c>
      <c r="C114" s="94" t="s">
        <v>339</v>
      </c>
      <c r="D114" s="95"/>
      <c r="E114" s="62">
        <v>664494529</v>
      </c>
    </row>
    <row r="115" spans="1:5" ht="18" customHeight="1">
      <c r="A115" s="89"/>
      <c r="B115" s="103"/>
      <c r="C115" s="94" t="s">
        <v>340</v>
      </c>
      <c r="D115" s="95"/>
      <c r="E115" s="62">
        <v>20157927888</v>
      </c>
    </row>
    <row r="116" spans="1:5" ht="18" customHeight="1">
      <c r="A116" s="89"/>
      <c r="B116" s="83"/>
      <c r="C116" s="91" t="s">
        <v>43</v>
      </c>
      <c r="D116" s="93"/>
      <c r="E116" s="62">
        <v>20822422417</v>
      </c>
    </row>
    <row r="117" spans="1:5" ht="18" customHeight="1">
      <c r="A117" s="79"/>
      <c r="B117" s="91" t="s">
        <v>10</v>
      </c>
      <c r="C117" s="92"/>
      <c r="D117" s="93"/>
      <c r="E117" s="62">
        <v>44762762531</v>
      </c>
    </row>
    <row r="118" spans="1:5" ht="18" customHeight="1">
      <c r="A118" s="66" t="s">
        <v>404</v>
      </c>
      <c r="B118" s="91" t="s">
        <v>117</v>
      </c>
      <c r="C118" s="92"/>
      <c r="D118" s="93"/>
      <c r="E118" s="62">
        <v>-2356397969</v>
      </c>
    </row>
    <row r="119" spans="1:5" ht="18" customHeight="1">
      <c r="A119" s="88" t="s">
        <v>405</v>
      </c>
      <c r="B119" s="91" t="s">
        <v>117</v>
      </c>
      <c r="C119" s="92"/>
      <c r="D119" s="93"/>
      <c r="E119" s="62">
        <v>21583942145</v>
      </c>
    </row>
    <row r="120" spans="1:5" ht="18" customHeight="1">
      <c r="A120" s="89"/>
      <c r="B120" s="102" t="s">
        <v>118</v>
      </c>
      <c r="C120" s="94" t="s">
        <v>339</v>
      </c>
      <c r="D120" s="95"/>
      <c r="E120" s="62">
        <v>664494529</v>
      </c>
    </row>
    <row r="121" spans="1:5" ht="18" customHeight="1">
      <c r="A121" s="89"/>
      <c r="B121" s="103"/>
      <c r="C121" s="94" t="s">
        <v>340</v>
      </c>
      <c r="D121" s="95"/>
      <c r="E121" s="62">
        <v>20157927888</v>
      </c>
    </row>
    <row r="122" spans="1:5" ht="18" customHeight="1">
      <c r="A122" s="89"/>
      <c r="B122" s="83"/>
      <c r="C122" s="91" t="s">
        <v>43</v>
      </c>
      <c r="D122" s="93"/>
      <c r="E122" s="62">
        <v>20822422417</v>
      </c>
    </row>
    <row r="123" spans="1:5" ht="18" customHeight="1" thickBot="1">
      <c r="A123" s="90"/>
      <c r="B123" s="104" t="s">
        <v>10</v>
      </c>
      <c r="C123" s="105"/>
      <c r="D123" s="106"/>
      <c r="E123" s="63">
        <v>42406364562</v>
      </c>
    </row>
    <row r="124" spans="1:5" ht="16.5" thickTop="1"/>
  </sheetData>
  <mergeCells count="128">
    <mergeCell ref="A113:A117"/>
    <mergeCell ref="B113:D113"/>
    <mergeCell ref="B114:B116"/>
    <mergeCell ref="C114:D114"/>
    <mergeCell ref="C115:D115"/>
    <mergeCell ref="C116:D116"/>
    <mergeCell ref="B117:D117"/>
    <mergeCell ref="B118:D118"/>
    <mergeCell ref="A119:A123"/>
    <mergeCell ref="B119:D119"/>
    <mergeCell ref="B120:B122"/>
    <mergeCell ref="C120:D120"/>
    <mergeCell ref="C121:D121"/>
    <mergeCell ref="C122:D122"/>
    <mergeCell ref="B123:D123"/>
    <mergeCell ref="A90:A100"/>
    <mergeCell ref="B90:B94"/>
    <mergeCell ref="C90:D90"/>
    <mergeCell ref="C91:D91"/>
    <mergeCell ref="C94:D94"/>
    <mergeCell ref="B95:B99"/>
    <mergeCell ref="C95:C96"/>
    <mergeCell ref="C97:C98"/>
    <mergeCell ref="C99:D99"/>
    <mergeCell ref="B100:D100"/>
    <mergeCell ref="C93:D93"/>
    <mergeCell ref="C92:D92"/>
    <mergeCell ref="A81:A89"/>
    <mergeCell ref="B81:B83"/>
    <mergeCell ref="C81:D81"/>
    <mergeCell ref="C82:D82"/>
    <mergeCell ref="C83:D83"/>
    <mergeCell ref="B84:B88"/>
    <mergeCell ref="C84:C85"/>
    <mergeCell ref="C86:C87"/>
    <mergeCell ref="C88:D88"/>
    <mergeCell ref="B89:D89"/>
    <mergeCell ref="A69:A80"/>
    <mergeCell ref="B69:B72"/>
    <mergeCell ref="C69:D69"/>
    <mergeCell ref="C70:D70"/>
    <mergeCell ref="C71:D71"/>
    <mergeCell ref="C72:D72"/>
    <mergeCell ref="B73:B79"/>
    <mergeCell ref="C73:C75"/>
    <mergeCell ref="C76:C78"/>
    <mergeCell ref="C79:D79"/>
    <mergeCell ref="B80:D80"/>
    <mergeCell ref="A58:A68"/>
    <mergeCell ref="B58:B60"/>
    <mergeCell ref="C58:D58"/>
    <mergeCell ref="C59:D59"/>
    <mergeCell ref="C60:D60"/>
    <mergeCell ref="B61:B67"/>
    <mergeCell ref="C61:C63"/>
    <mergeCell ref="C64:C66"/>
    <mergeCell ref="C67:D67"/>
    <mergeCell ref="B68:D68"/>
    <mergeCell ref="A31:A38"/>
    <mergeCell ref="B31:B32"/>
    <mergeCell ref="C31:D31"/>
    <mergeCell ref="C32:D32"/>
    <mergeCell ref="A47:A51"/>
    <mergeCell ref="B47:D47"/>
    <mergeCell ref="B48:B50"/>
    <mergeCell ref="C48:D48"/>
    <mergeCell ref="C49:D49"/>
    <mergeCell ref="C50:D50"/>
    <mergeCell ref="B51:D51"/>
    <mergeCell ref="B33:B37"/>
    <mergeCell ref="C33:C34"/>
    <mergeCell ref="C35:C36"/>
    <mergeCell ref="C37:D37"/>
    <mergeCell ref="B38:D38"/>
    <mergeCell ref="B30:D30"/>
    <mergeCell ref="C6:D6"/>
    <mergeCell ref="A7:A30"/>
    <mergeCell ref="B7:B22"/>
    <mergeCell ref="C7:D7"/>
    <mergeCell ref="C16:D16"/>
    <mergeCell ref="C18:D18"/>
    <mergeCell ref="C21:D21"/>
    <mergeCell ref="C22:D22"/>
    <mergeCell ref="B23:B29"/>
    <mergeCell ref="C23:C25"/>
    <mergeCell ref="C14:D14"/>
    <mergeCell ref="C15:D15"/>
    <mergeCell ref="C10:D10"/>
    <mergeCell ref="C8:D8"/>
    <mergeCell ref="C9:D9"/>
    <mergeCell ref="C11:D11"/>
    <mergeCell ref="C12:D12"/>
    <mergeCell ref="C13:D13"/>
    <mergeCell ref="C26:C28"/>
    <mergeCell ref="C29:D29"/>
    <mergeCell ref="C17:D17"/>
    <mergeCell ref="C19:D19"/>
    <mergeCell ref="C20:D20"/>
    <mergeCell ref="B52:D52"/>
    <mergeCell ref="A53:A57"/>
    <mergeCell ref="B53:D53"/>
    <mergeCell ref="B54:B56"/>
    <mergeCell ref="C54:D54"/>
    <mergeCell ref="C55:D55"/>
    <mergeCell ref="C56:D56"/>
    <mergeCell ref="B57:D57"/>
    <mergeCell ref="A39:A46"/>
    <mergeCell ref="B39:B40"/>
    <mergeCell ref="C39:D39"/>
    <mergeCell ref="C40:D40"/>
    <mergeCell ref="B41:B45"/>
    <mergeCell ref="C41:C42"/>
    <mergeCell ref="C43:C44"/>
    <mergeCell ref="C45:D45"/>
    <mergeCell ref="B46:D46"/>
    <mergeCell ref="A101:A112"/>
    <mergeCell ref="B101:B106"/>
    <mergeCell ref="C101:D101"/>
    <mergeCell ref="C102:D102"/>
    <mergeCell ref="C104:D104"/>
    <mergeCell ref="C105:D105"/>
    <mergeCell ref="C106:D106"/>
    <mergeCell ref="B107:B111"/>
    <mergeCell ref="C107:C108"/>
    <mergeCell ref="C109:C110"/>
    <mergeCell ref="C111:D111"/>
    <mergeCell ref="B112:D112"/>
    <mergeCell ref="C103:D103"/>
  </mergeCells>
  <phoneticPr fontId="9"/>
  <printOptions horizontalCentered="1"/>
  <pageMargins left="0.59055118110236227" right="0.39370078740157483" top="0.39370078740157483" bottom="0.39370078740157483" header="0.19685039370078741" footer="0.19685039370078741"/>
  <pageSetup paperSize="9" scale="75" fitToHeight="0" orientation="portrait" r:id="rId1"/>
  <headerFooter>
    <oddFooter>&amp;C&amp;9&amp;P/&amp;N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F11"/>
  <sheetViews>
    <sheetView workbookViewId="0">
      <selection sqref="A1:F1"/>
    </sheetView>
  </sheetViews>
  <sheetFormatPr defaultColWidth="8.875" defaultRowHeight="20.25" customHeight="1"/>
  <cols>
    <col min="1" max="1" width="23.375" style="16" customWidth="1"/>
    <col min="2" max="6" width="17.625" style="16" customWidth="1"/>
    <col min="7" max="16384" width="8.875" style="16"/>
  </cols>
  <sheetData>
    <row r="1" spans="1:6" ht="20.25" customHeight="1">
      <c r="A1" s="107" t="s">
        <v>369</v>
      </c>
      <c r="B1" s="108"/>
      <c r="C1" s="108"/>
      <c r="D1" s="108"/>
      <c r="E1" s="108"/>
      <c r="F1" s="108"/>
    </row>
    <row r="2" spans="1:6" ht="20.25" customHeight="1">
      <c r="A2" s="67" t="s">
        <v>418</v>
      </c>
      <c r="B2" s="67"/>
      <c r="C2" s="67"/>
      <c r="D2" s="67"/>
      <c r="E2" s="67"/>
      <c r="F2" s="68" t="s">
        <v>509</v>
      </c>
    </row>
    <row r="3" spans="1:6" ht="20.25" customHeight="1">
      <c r="A3" s="67" t="s">
        <v>410</v>
      </c>
      <c r="B3" s="67"/>
      <c r="C3" s="67"/>
      <c r="D3" s="67"/>
      <c r="E3" s="67"/>
      <c r="F3" s="68" t="s">
        <v>122</v>
      </c>
    </row>
    <row r="4" spans="1:6" ht="20.25" customHeight="1">
      <c r="A4" s="109" t="s">
        <v>91</v>
      </c>
      <c r="B4" s="111" t="s">
        <v>106</v>
      </c>
      <c r="C4" s="111" t="s">
        <v>370</v>
      </c>
      <c r="D4" s="111"/>
      <c r="E4" s="111"/>
      <c r="F4" s="111"/>
    </row>
    <row r="5" spans="1:6" ht="20.25" customHeight="1">
      <c r="A5" s="109"/>
      <c r="B5" s="111"/>
      <c r="C5" s="111" t="s">
        <v>118</v>
      </c>
      <c r="D5" s="111" t="s">
        <v>371</v>
      </c>
      <c r="E5" s="111" t="s">
        <v>117</v>
      </c>
      <c r="F5" s="111" t="s">
        <v>30</v>
      </c>
    </row>
    <row r="6" spans="1:6" ht="20.25" customHeight="1" thickBot="1">
      <c r="A6" s="110"/>
      <c r="B6" s="112"/>
      <c r="C6" s="112"/>
      <c r="D6" s="112"/>
      <c r="E6" s="112"/>
      <c r="F6" s="112"/>
    </row>
    <row r="7" spans="1:6" ht="20.25" customHeight="1" thickTop="1">
      <c r="A7" s="69" t="s">
        <v>217</v>
      </c>
      <c r="B7" s="70">
        <v>43614127331</v>
      </c>
      <c r="C7" s="70">
        <v>20465495539</v>
      </c>
      <c r="D7" s="70">
        <v>1260149082</v>
      </c>
      <c r="E7" s="70">
        <v>18589353749</v>
      </c>
      <c r="F7" s="70">
        <v>3299128961</v>
      </c>
    </row>
    <row r="8" spans="1:6" ht="20.25" customHeight="1">
      <c r="A8" s="69" t="s">
        <v>372</v>
      </c>
      <c r="B8" s="70">
        <v>3536231642</v>
      </c>
      <c r="C8" s="70">
        <v>356926878</v>
      </c>
      <c r="D8" s="70">
        <v>1690788918</v>
      </c>
      <c r="E8" s="70">
        <v>535317255</v>
      </c>
      <c r="F8" s="70">
        <v>953198591</v>
      </c>
    </row>
    <row r="9" spans="1:6" ht="20.25" customHeight="1">
      <c r="A9" s="69" t="s">
        <v>373</v>
      </c>
      <c r="B9" s="70">
        <v>1214007502</v>
      </c>
      <c r="C9" s="70" t="s">
        <v>24</v>
      </c>
      <c r="D9" s="70" t="s">
        <v>24</v>
      </c>
      <c r="E9" s="70">
        <v>697009630</v>
      </c>
      <c r="F9" s="70">
        <v>516997872</v>
      </c>
    </row>
    <row r="10" spans="1:6" ht="20.25" customHeight="1">
      <c r="A10" s="69" t="s">
        <v>30</v>
      </c>
      <c r="B10" s="70" t="s">
        <v>24</v>
      </c>
      <c r="C10" s="70" t="s">
        <v>24</v>
      </c>
      <c r="D10" s="70" t="s">
        <v>24</v>
      </c>
      <c r="E10" s="70" t="s">
        <v>24</v>
      </c>
      <c r="F10" s="70" t="s">
        <v>24</v>
      </c>
    </row>
    <row r="11" spans="1:6" ht="20.25" customHeight="1">
      <c r="A11" s="71" t="s">
        <v>10</v>
      </c>
      <c r="B11" s="70">
        <v>48364366475</v>
      </c>
      <c r="C11" s="70">
        <v>20822422417</v>
      </c>
      <c r="D11" s="70">
        <v>2950938000</v>
      </c>
      <c r="E11" s="70">
        <v>19821680634</v>
      </c>
      <c r="F11" s="70">
        <v>4769325424</v>
      </c>
    </row>
  </sheetData>
  <mergeCells count="8">
    <mergeCell ref="A1:F1"/>
    <mergeCell ref="A4:A6"/>
    <mergeCell ref="B4:B6"/>
    <mergeCell ref="C4:F4"/>
    <mergeCell ref="C5:C6"/>
    <mergeCell ref="D5:D6"/>
    <mergeCell ref="E5:E6"/>
    <mergeCell ref="F5:F6"/>
  </mergeCells>
  <phoneticPr fontId="9"/>
  <printOptions horizontalCentered="1"/>
  <pageMargins left="0.59055118110236227" right="0.39370078740157483" top="0.39370078740157483" bottom="0.39370078740157483" header="0.19685039370078741" footer="0.19685039370078741"/>
  <pageSetup paperSize="9" scale="75" fitToHeight="0" orientation="portrait" r:id="rId1"/>
  <headerFooter>
    <oddFooter>&amp;C&amp;9&amp;P/&amp;N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B12"/>
  <sheetViews>
    <sheetView workbookViewId="0"/>
  </sheetViews>
  <sheetFormatPr defaultColWidth="8.875" defaultRowHeight="15.75"/>
  <cols>
    <col min="1" max="1" width="45.625" style="21" customWidth="1"/>
    <col min="2" max="2" width="30.625" style="21" customWidth="1"/>
    <col min="3" max="16384" width="8.875" style="21"/>
  </cols>
  <sheetData>
    <row r="1" spans="1:2" ht="30">
      <c r="A1" s="38" t="s">
        <v>111</v>
      </c>
    </row>
    <row r="2" spans="1:2" ht="18.75">
      <c r="A2" s="16" t="s">
        <v>419</v>
      </c>
    </row>
    <row r="3" spans="1:2" ht="18.75">
      <c r="A3" s="16" t="s">
        <v>509</v>
      </c>
    </row>
    <row r="4" spans="1:2" ht="18.75">
      <c r="A4" s="16" t="s">
        <v>410</v>
      </c>
    </row>
    <row r="5" spans="1:2" ht="18.75">
      <c r="B5" s="17" t="s">
        <v>25</v>
      </c>
    </row>
    <row r="6" spans="1:2" ht="22.5" customHeight="1">
      <c r="A6" s="40" t="s">
        <v>26</v>
      </c>
      <c r="B6" s="40" t="s">
        <v>95</v>
      </c>
    </row>
    <row r="7" spans="1:2" ht="18" customHeight="1">
      <c r="A7" s="27" t="s">
        <v>375</v>
      </c>
      <c r="B7" s="37">
        <v>2872332815</v>
      </c>
    </row>
    <row r="8" spans="1:2" ht="18" customHeight="1">
      <c r="A8" s="27" t="s">
        <v>112</v>
      </c>
      <c r="B8" s="37" t="s">
        <v>24</v>
      </c>
    </row>
    <row r="9" spans="1:2" ht="18" customHeight="1">
      <c r="A9" s="27"/>
      <c r="B9" s="37"/>
    </row>
    <row r="10" spans="1:2" ht="18" customHeight="1">
      <c r="A10" s="27"/>
      <c r="B10" s="37"/>
    </row>
    <row r="11" spans="1:2" ht="18" customHeight="1">
      <c r="A11" s="27"/>
      <c r="B11" s="37"/>
    </row>
    <row r="12" spans="1:2" ht="18" customHeight="1">
      <c r="A12" s="43" t="s">
        <v>10</v>
      </c>
      <c r="B12" s="37">
        <v>2872332815</v>
      </c>
    </row>
  </sheetData>
  <phoneticPr fontId="9"/>
  <printOptions horizontalCentered="1"/>
  <pageMargins left="0.59055118110236227" right="0.39370078740157483" top="0.39370078740157483" bottom="0.39370078740157483" header="0.19685039370078741" footer="0.19685039370078741"/>
  <pageSetup paperSize="9" scale="75" orientation="portrait" r:id="rId1"/>
  <headerFooter>
    <oddFooter>&amp;C&amp;9&amp;P/&amp;N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theme="9" tint="0.79998168889431442"/>
    <pageSetUpPr fitToPage="1"/>
  </sheetPr>
  <dimension ref="A1:E67"/>
  <sheetViews>
    <sheetView workbookViewId="0">
      <selection sqref="A1:D1"/>
    </sheetView>
  </sheetViews>
  <sheetFormatPr defaultColWidth="8.875" defaultRowHeight="11.25"/>
  <cols>
    <col min="1" max="1" width="33.875" style="29" customWidth="1"/>
    <col min="2" max="2" width="18.875" style="29" customWidth="1"/>
    <col min="3" max="3" width="8.875" style="29" hidden="1" customWidth="1"/>
    <col min="4" max="4" width="33.875" style="29" customWidth="1"/>
    <col min="5" max="7" width="18.875" style="29" customWidth="1"/>
    <col min="8" max="16384" width="8.875" style="29"/>
  </cols>
  <sheetData>
    <row r="1" spans="1:5" ht="17.100000000000001" customHeight="1">
      <c r="E1" s="12" t="s">
        <v>121</v>
      </c>
    </row>
    <row r="2" spans="1:5" ht="21">
      <c r="A2" s="113" t="s">
        <v>442</v>
      </c>
      <c r="B2" s="114"/>
      <c r="C2" s="114"/>
      <c r="D2" s="114"/>
      <c r="E2" s="114"/>
    </row>
    <row r="3" spans="1:5" ht="13.5">
      <c r="A3" s="115" t="s">
        <v>456</v>
      </c>
      <c r="B3" s="114"/>
      <c r="C3" s="114"/>
      <c r="D3" s="114"/>
      <c r="E3" s="114"/>
    </row>
    <row r="4" spans="1:5" ht="13.5">
      <c r="A4" s="28" t="s">
        <v>418</v>
      </c>
    </row>
    <row r="5" spans="1:5" ht="17.100000000000001" customHeight="1">
      <c r="A5" s="28" t="s">
        <v>410</v>
      </c>
      <c r="E5" s="13" t="s">
        <v>122</v>
      </c>
    </row>
    <row r="6" spans="1:5" ht="27" customHeight="1">
      <c r="A6" s="36" t="s">
        <v>457</v>
      </c>
      <c r="B6" s="36" t="s">
        <v>106</v>
      </c>
      <c r="C6" s="36"/>
      <c r="D6" s="36" t="s">
        <v>457</v>
      </c>
      <c r="E6" s="36" t="s">
        <v>106</v>
      </c>
    </row>
    <row r="7" spans="1:5" ht="17.100000000000001" customHeight="1">
      <c r="A7" s="30" t="s">
        <v>123</v>
      </c>
      <c r="B7" s="32"/>
      <c r="C7" s="32"/>
      <c r="D7" s="30" t="s">
        <v>124</v>
      </c>
      <c r="E7" s="32"/>
    </row>
    <row r="8" spans="1:5" ht="17.100000000000001" customHeight="1">
      <c r="A8" s="30" t="s">
        <v>125</v>
      </c>
      <c r="B8" s="31">
        <v>163849017656</v>
      </c>
      <c r="C8" s="32"/>
      <c r="D8" s="30" t="s">
        <v>126</v>
      </c>
      <c r="E8" s="31">
        <v>53138662967</v>
      </c>
    </row>
    <row r="9" spans="1:5" ht="17.100000000000001" customHeight="1">
      <c r="A9" s="30" t="s">
        <v>127</v>
      </c>
      <c r="B9" s="31">
        <v>160689724695</v>
      </c>
      <c r="C9" s="32"/>
      <c r="D9" s="30" t="s">
        <v>128</v>
      </c>
      <c r="E9" s="31">
        <v>26517662568</v>
      </c>
    </row>
    <row r="10" spans="1:5" ht="17.100000000000001" customHeight="1">
      <c r="A10" s="30" t="s">
        <v>129</v>
      </c>
      <c r="B10" s="31">
        <v>54323470675</v>
      </c>
      <c r="C10" s="32"/>
      <c r="D10" s="30" t="s">
        <v>130</v>
      </c>
      <c r="E10" s="31" t="s">
        <v>24</v>
      </c>
    </row>
    <row r="11" spans="1:5" ht="17.100000000000001" customHeight="1">
      <c r="A11" s="30" t="s">
        <v>131</v>
      </c>
      <c r="B11" s="31">
        <v>38079358624</v>
      </c>
      <c r="C11" s="32"/>
      <c r="D11" s="30" t="s">
        <v>132</v>
      </c>
      <c r="E11" s="31">
        <v>3164920988</v>
      </c>
    </row>
    <row r="12" spans="1:5" ht="17.100000000000001" customHeight="1">
      <c r="A12" s="30" t="s">
        <v>133</v>
      </c>
      <c r="B12" s="31" t="s">
        <v>24</v>
      </c>
      <c r="C12" s="32"/>
      <c r="D12" s="30" t="s">
        <v>134</v>
      </c>
      <c r="E12" s="31" t="s">
        <v>24</v>
      </c>
    </row>
    <row r="13" spans="1:5" ht="17.100000000000001" customHeight="1">
      <c r="A13" s="30" t="s">
        <v>135</v>
      </c>
      <c r="B13" s="31">
        <v>41701382002</v>
      </c>
      <c r="C13" s="32"/>
      <c r="D13" s="30" t="s">
        <v>136</v>
      </c>
      <c r="E13" s="31">
        <v>23456079411</v>
      </c>
    </row>
    <row r="14" spans="1:5" ht="17.100000000000001" customHeight="1">
      <c r="A14" s="30" t="s">
        <v>137</v>
      </c>
      <c r="B14" s="31">
        <v>-26131561012</v>
      </c>
      <c r="C14" s="32"/>
      <c r="D14" s="30" t="s">
        <v>138</v>
      </c>
      <c r="E14" s="31">
        <v>3498562649</v>
      </c>
    </row>
    <row r="15" spans="1:5" ht="17.100000000000001" customHeight="1">
      <c r="A15" s="30" t="s">
        <v>139</v>
      </c>
      <c r="B15" s="31">
        <v>3073761192</v>
      </c>
      <c r="C15" s="32"/>
      <c r="D15" s="30" t="s">
        <v>140</v>
      </c>
      <c r="E15" s="31">
        <v>2498365439</v>
      </c>
    </row>
    <row r="16" spans="1:5" ht="17.100000000000001" customHeight="1">
      <c r="A16" s="30" t="s">
        <v>141</v>
      </c>
      <c r="B16" s="31">
        <v>-2476691721</v>
      </c>
      <c r="C16" s="32"/>
      <c r="D16" s="30" t="s">
        <v>142</v>
      </c>
      <c r="E16" s="31">
        <v>399349397</v>
      </c>
    </row>
    <row r="17" spans="1:5" ht="17.100000000000001" customHeight="1">
      <c r="A17" s="30" t="s">
        <v>143</v>
      </c>
      <c r="B17" s="31" t="s">
        <v>24</v>
      </c>
      <c r="C17" s="32"/>
      <c r="D17" s="30" t="s">
        <v>144</v>
      </c>
      <c r="E17" s="31" t="s">
        <v>24</v>
      </c>
    </row>
    <row r="18" spans="1:5" ht="17.100000000000001" customHeight="1">
      <c r="A18" s="30" t="s">
        <v>145</v>
      </c>
      <c r="B18" s="31" t="s">
        <v>24</v>
      </c>
      <c r="C18" s="32"/>
      <c r="D18" s="30" t="s">
        <v>146</v>
      </c>
      <c r="E18" s="31" t="s">
        <v>24</v>
      </c>
    </row>
    <row r="19" spans="1:5" ht="17.100000000000001" customHeight="1">
      <c r="A19" s="30" t="s">
        <v>147</v>
      </c>
      <c r="B19" s="31" t="s">
        <v>24</v>
      </c>
      <c r="C19" s="32"/>
      <c r="D19" s="30" t="s">
        <v>148</v>
      </c>
      <c r="E19" s="31" t="s">
        <v>24</v>
      </c>
    </row>
    <row r="20" spans="1:5" ht="17.100000000000001" customHeight="1">
      <c r="A20" s="30" t="s">
        <v>149</v>
      </c>
      <c r="B20" s="31" t="s">
        <v>24</v>
      </c>
      <c r="C20" s="32"/>
      <c r="D20" s="30" t="s">
        <v>150</v>
      </c>
      <c r="E20" s="31">
        <v>413370222</v>
      </c>
    </row>
    <row r="21" spans="1:5" ht="17.100000000000001" customHeight="1">
      <c r="A21" s="30" t="s">
        <v>151</v>
      </c>
      <c r="B21" s="31" t="s">
        <v>24</v>
      </c>
      <c r="C21" s="32"/>
      <c r="D21" s="30" t="s">
        <v>152</v>
      </c>
      <c r="E21" s="31">
        <v>47369147</v>
      </c>
    </row>
    <row r="22" spans="1:5" ht="17.100000000000001" customHeight="1">
      <c r="A22" s="30" t="s">
        <v>153</v>
      </c>
      <c r="B22" s="31" t="s">
        <v>24</v>
      </c>
      <c r="C22" s="32"/>
      <c r="D22" s="30" t="s">
        <v>136</v>
      </c>
      <c r="E22" s="31">
        <v>140108444</v>
      </c>
    </row>
    <row r="23" spans="1:5" ht="17.100000000000001" customHeight="1">
      <c r="A23" s="30" t="s">
        <v>154</v>
      </c>
      <c r="B23" s="31" t="s">
        <v>24</v>
      </c>
      <c r="C23" s="32"/>
      <c r="D23" s="33" t="s">
        <v>155</v>
      </c>
      <c r="E23" s="34">
        <v>56637225616</v>
      </c>
    </row>
    <row r="24" spans="1:5" ht="17.100000000000001" customHeight="1">
      <c r="A24" s="30" t="s">
        <v>156</v>
      </c>
      <c r="B24" s="31" t="s">
        <v>24</v>
      </c>
      <c r="C24" s="32"/>
      <c r="D24" s="30" t="s">
        <v>157</v>
      </c>
      <c r="E24" s="32"/>
    </row>
    <row r="25" spans="1:5" ht="17.100000000000001" customHeight="1">
      <c r="A25" s="30" t="s">
        <v>158</v>
      </c>
      <c r="B25" s="31">
        <v>77221590</v>
      </c>
      <c r="C25" s="32"/>
      <c r="D25" s="30" t="s">
        <v>159</v>
      </c>
      <c r="E25" s="31">
        <v>165723913656</v>
      </c>
    </row>
    <row r="26" spans="1:5" ht="17.100000000000001" customHeight="1">
      <c r="A26" s="30" t="s">
        <v>160</v>
      </c>
      <c r="B26" s="31">
        <v>101980598400</v>
      </c>
      <c r="C26" s="32"/>
      <c r="D26" s="30" t="s">
        <v>161</v>
      </c>
      <c r="E26" s="31">
        <v>-53345657966</v>
      </c>
    </row>
    <row r="27" spans="1:5" ht="17.100000000000001" customHeight="1">
      <c r="A27" s="30" t="s">
        <v>131</v>
      </c>
      <c r="B27" s="31">
        <v>40154005590</v>
      </c>
      <c r="C27" s="32"/>
      <c r="D27" s="32"/>
      <c r="E27" s="32"/>
    </row>
    <row r="28" spans="1:5" ht="17.100000000000001" customHeight="1">
      <c r="A28" s="30" t="s">
        <v>135</v>
      </c>
      <c r="B28" s="31">
        <v>2453045645</v>
      </c>
      <c r="C28" s="32"/>
      <c r="D28" s="32"/>
      <c r="E28" s="32"/>
    </row>
    <row r="29" spans="1:5" ht="17.100000000000001" customHeight="1">
      <c r="A29" s="30" t="s">
        <v>137</v>
      </c>
      <c r="B29" s="31">
        <v>-687612107</v>
      </c>
      <c r="C29" s="32"/>
      <c r="D29" s="32"/>
      <c r="E29" s="32"/>
    </row>
    <row r="30" spans="1:5" ht="17.100000000000001" customHeight="1">
      <c r="A30" s="30" t="s">
        <v>139</v>
      </c>
      <c r="B30" s="31">
        <v>106967251770</v>
      </c>
      <c r="C30" s="32"/>
      <c r="D30" s="32"/>
      <c r="E30" s="32"/>
    </row>
    <row r="31" spans="1:5" ht="17.100000000000001" customHeight="1">
      <c r="A31" s="30" t="s">
        <v>141</v>
      </c>
      <c r="B31" s="31">
        <v>-47022316819</v>
      </c>
      <c r="C31" s="32"/>
      <c r="D31" s="32"/>
      <c r="E31" s="32"/>
    </row>
    <row r="32" spans="1:5" ht="17.100000000000001" customHeight="1">
      <c r="A32" s="30" t="s">
        <v>154</v>
      </c>
      <c r="B32" s="31" t="s">
        <v>24</v>
      </c>
      <c r="C32" s="32"/>
      <c r="D32" s="32"/>
      <c r="E32" s="32"/>
    </row>
    <row r="33" spans="1:5" ht="17.100000000000001" customHeight="1">
      <c r="A33" s="30" t="s">
        <v>156</v>
      </c>
      <c r="B33" s="31" t="s">
        <v>24</v>
      </c>
      <c r="C33" s="32"/>
      <c r="D33" s="32"/>
      <c r="E33" s="32"/>
    </row>
    <row r="34" spans="1:5" ht="17.100000000000001" customHeight="1">
      <c r="A34" s="30" t="s">
        <v>158</v>
      </c>
      <c r="B34" s="31">
        <v>116224321</v>
      </c>
      <c r="C34" s="32"/>
      <c r="D34" s="32"/>
      <c r="E34" s="32"/>
    </row>
    <row r="35" spans="1:5" ht="17.100000000000001" customHeight="1">
      <c r="A35" s="30" t="s">
        <v>162</v>
      </c>
      <c r="B35" s="31">
        <v>8214519166</v>
      </c>
      <c r="C35" s="32"/>
      <c r="D35" s="32"/>
      <c r="E35" s="32"/>
    </row>
    <row r="36" spans="1:5" ht="17.100000000000001" customHeight="1">
      <c r="A36" s="30" t="s">
        <v>163</v>
      </c>
      <c r="B36" s="31">
        <v>-3828863546</v>
      </c>
      <c r="C36" s="32"/>
      <c r="D36" s="32"/>
      <c r="E36" s="32"/>
    </row>
    <row r="37" spans="1:5" ht="17.100000000000001" customHeight="1">
      <c r="A37" s="30" t="s">
        <v>164</v>
      </c>
      <c r="B37" s="31">
        <v>109008217</v>
      </c>
      <c r="C37" s="32"/>
      <c r="D37" s="32"/>
      <c r="E37" s="32"/>
    </row>
    <row r="38" spans="1:5" ht="17.100000000000001" customHeight="1">
      <c r="A38" s="30" t="s">
        <v>165</v>
      </c>
      <c r="B38" s="31">
        <v>108977917</v>
      </c>
      <c r="C38" s="32"/>
      <c r="D38" s="32"/>
      <c r="E38" s="32"/>
    </row>
    <row r="39" spans="1:5" ht="17.100000000000001" customHeight="1">
      <c r="A39" s="30" t="s">
        <v>166</v>
      </c>
      <c r="B39" s="31">
        <v>30300</v>
      </c>
      <c r="C39" s="32"/>
      <c r="D39" s="32"/>
      <c r="E39" s="32"/>
    </row>
    <row r="40" spans="1:5" ht="17.100000000000001" customHeight="1">
      <c r="A40" s="30" t="s">
        <v>167</v>
      </c>
      <c r="B40" s="31">
        <v>3050284744</v>
      </c>
      <c r="C40" s="32"/>
      <c r="D40" s="32"/>
      <c r="E40" s="32"/>
    </row>
    <row r="41" spans="1:5" ht="17.100000000000001" customHeight="1">
      <c r="A41" s="30" t="s">
        <v>168</v>
      </c>
      <c r="B41" s="31">
        <v>15753008</v>
      </c>
      <c r="C41" s="32"/>
      <c r="D41" s="32"/>
      <c r="E41" s="32"/>
    </row>
    <row r="42" spans="1:5" ht="17.100000000000001" customHeight="1">
      <c r="A42" s="30" t="s">
        <v>169</v>
      </c>
      <c r="B42" s="31" t="s">
        <v>24</v>
      </c>
      <c r="C42" s="32"/>
      <c r="D42" s="32"/>
      <c r="E42" s="32"/>
    </row>
    <row r="43" spans="1:5" ht="17.100000000000001" customHeight="1">
      <c r="A43" s="30" t="s">
        <v>170</v>
      </c>
      <c r="B43" s="31">
        <v>15753008</v>
      </c>
      <c r="C43" s="32"/>
      <c r="D43" s="32"/>
      <c r="E43" s="32"/>
    </row>
    <row r="44" spans="1:5" ht="17.100000000000001" customHeight="1">
      <c r="A44" s="30" t="s">
        <v>154</v>
      </c>
      <c r="B44" s="31" t="s">
        <v>24</v>
      </c>
      <c r="C44" s="32"/>
      <c r="D44" s="32"/>
      <c r="E44" s="32"/>
    </row>
    <row r="45" spans="1:5" ht="17.100000000000001" customHeight="1">
      <c r="A45" s="30" t="s">
        <v>171</v>
      </c>
      <c r="B45" s="31" t="s">
        <v>24</v>
      </c>
      <c r="C45" s="32"/>
      <c r="D45" s="32"/>
      <c r="E45" s="32"/>
    </row>
    <row r="46" spans="1:5" ht="17.100000000000001" customHeight="1">
      <c r="A46" s="30" t="s">
        <v>172</v>
      </c>
      <c r="B46" s="31">
        <v>259582628</v>
      </c>
      <c r="C46" s="32"/>
      <c r="D46" s="32"/>
      <c r="E46" s="32"/>
    </row>
    <row r="47" spans="1:5" ht="17.100000000000001" customHeight="1">
      <c r="A47" s="30" t="s">
        <v>173</v>
      </c>
      <c r="B47" s="31" t="s">
        <v>24</v>
      </c>
      <c r="C47" s="32"/>
      <c r="D47" s="32"/>
      <c r="E47" s="32"/>
    </row>
    <row r="48" spans="1:5" ht="17.100000000000001" customHeight="1">
      <c r="A48" s="30" t="s">
        <v>174</v>
      </c>
      <c r="B48" s="31">
        <v>2803057000</v>
      </c>
      <c r="C48" s="32"/>
      <c r="D48" s="32"/>
      <c r="E48" s="32"/>
    </row>
    <row r="49" spans="1:5" ht="17.100000000000001" customHeight="1">
      <c r="A49" s="30" t="s">
        <v>175</v>
      </c>
      <c r="B49" s="31" t="s">
        <v>24</v>
      </c>
      <c r="C49" s="32"/>
      <c r="D49" s="32"/>
      <c r="E49" s="32"/>
    </row>
    <row r="50" spans="1:5" ht="17.100000000000001" customHeight="1">
      <c r="A50" s="30" t="s">
        <v>154</v>
      </c>
      <c r="B50" s="31">
        <v>2803057000</v>
      </c>
      <c r="C50" s="32"/>
      <c r="D50" s="32"/>
      <c r="E50" s="32"/>
    </row>
    <row r="51" spans="1:5" ht="17.100000000000001" customHeight="1">
      <c r="A51" s="30" t="s">
        <v>166</v>
      </c>
      <c r="B51" s="31" t="s">
        <v>24</v>
      </c>
      <c r="C51" s="32"/>
      <c r="D51" s="32"/>
      <c r="E51" s="32"/>
    </row>
    <row r="52" spans="1:5" ht="17.100000000000001" customHeight="1">
      <c r="A52" s="30" t="s">
        <v>176</v>
      </c>
      <c r="B52" s="31">
        <v>-28107892</v>
      </c>
      <c r="C52" s="32"/>
      <c r="D52" s="32"/>
      <c r="E52" s="32"/>
    </row>
    <row r="53" spans="1:5" ht="17.100000000000001" customHeight="1">
      <c r="A53" s="30" t="s">
        <v>177</v>
      </c>
      <c r="B53" s="31">
        <v>5166463650</v>
      </c>
      <c r="C53" s="32"/>
      <c r="D53" s="32"/>
      <c r="E53" s="32"/>
    </row>
    <row r="54" spans="1:5" ht="17.100000000000001" customHeight="1">
      <c r="A54" s="30" t="s">
        <v>178</v>
      </c>
      <c r="B54" s="31">
        <v>2919701962</v>
      </c>
      <c r="C54" s="32"/>
      <c r="D54" s="32"/>
      <c r="E54" s="32"/>
    </row>
    <row r="55" spans="1:5" ht="17.100000000000001" customHeight="1">
      <c r="A55" s="30" t="s">
        <v>179</v>
      </c>
      <c r="B55" s="31">
        <v>381729881</v>
      </c>
      <c r="C55" s="32"/>
      <c r="D55" s="32"/>
      <c r="E55" s="32"/>
    </row>
    <row r="56" spans="1:5" ht="17.100000000000001" customHeight="1">
      <c r="A56" s="30" t="s">
        <v>180</v>
      </c>
      <c r="B56" s="31" t="s">
        <v>24</v>
      </c>
      <c r="C56" s="32"/>
      <c r="D56" s="32"/>
      <c r="E56" s="32"/>
    </row>
    <row r="57" spans="1:5" ht="17.100000000000001" customHeight="1">
      <c r="A57" s="30" t="s">
        <v>181</v>
      </c>
      <c r="B57" s="31">
        <v>1874896000</v>
      </c>
      <c r="C57" s="32"/>
      <c r="D57" s="32"/>
      <c r="E57" s="32"/>
    </row>
    <row r="58" spans="1:5" ht="17.100000000000001" customHeight="1">
      <c r="A58" s="30" t="s">
        <v>182</v>
      </c>
      <c r="B58" s="31">
        <v>1863743097</v>
      </c>
      <c r="C58" s="32"/>
      <c r="D58" s="32"/>
      <c r="E58" s="32"/>
    </row>
    <row r="59" spans="1:5" ht="17.100000000000001" customHeight="1">
      <c r="A59" s="30" t="s">
        <v>183</v>
      </c>
      <c r="B59" s="31">
        <v>11152903</v>
      </c>
      <c r="C59" s="32"/>
      <c r="D59" s="32"/>
      <c r="E59" s="32"/>
    </row>
    <row r="60" spans="1:5" ht="17.100000000000001" customHeight="1">
      <c r="A60" s="30" t="s">
        <v>184</v>
      </c>
      <c r="B60" s="31">
        <v>6339910</v>
      </c>
      <c r="C60" s="32"/>
      <c r="D60" s="32"/>
      <c r="E60" s="32"/>
    </row>
    <row r="61" spans="1:5" ht="17.100000000000001" customHeight="1">
      <c r="A61" s="30" t="s">
        <v>136</v>
      </c>
      <c r="B61" s="31" t="s">
        <v>24</v>
      </c>
      <c r="C61" s="32"/>
      <c r="D61" s="32"/>
      <c r="E61" s="32"/>
    </row>
    <row r="62" spans="1:5" ht="17.100000000000001" customHeight="1">
      <c r="A62" s="30" t="s">
        <v>185</v>
      </c>
      <c r="B62" s="31">
        <v>-16204103</v>
      </c>
      <c r="C62" s="32"/>
      <c r="D62" s="33" t="s">
        <v>186</v>
      </c>
      <c r="E62" s="34">
        <v>112378255690</v>
      </c>
    </row>
    <row r="63" spans="1:5" ht="17.100000000000001" customHeight="1">
      <c r="A63" s="33" t="s">
        <v>187</v>
      </c>
      <c r="B63" s="34">
        <v>169015481306</v>
      </c>
      <c r="C63" s="35"/>
      <c r="D63" s="33" t="s">
        <v>188</v>
      </c>
      <c r="E63" s="34">
        <v>169015481306</v>
      </c>
    </row>
    <row r="64" spans="1:5" ht="17.100000000000001" customHeight="1">
      <c r="A64" s="14"/>
      <c r="B64" s="14"/>
      <c r="C64" s="14"/>
      <c r="D64" s="14"/>
      <c r="E64" s="14"/>
    </row>
    <row r="65" spans="1:1">
      <c r="A65" s="2"/>
    </row>
    <row r="66" spans="1:1">
      <c r="A66" s="2"/>
    </row>
    <row r="67" spans="1:1">
      <c r="A67" s="2"/>
    </row>
  </sheetData>
  <mergeCells count="2">
    <mergeCell ref="A2:E2"/>
    <mergeCell ref="A3:E3"/>
  </mergeCells>
  <phoneticPr fontId="9"/>
  <printOptions horizontalCentered="1"/>
  <pageMargins left="0.3888888888888889" right="0.3888888888888889" top="0.3888888888888889" bottom="0.3888888888888889" header="0.19444444444444445" footer="0.19444444444444445"/>
  <pageSetup paperSize="9" orientation="portrai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tabColor theme="9" tint="0.79998168889431442"/>
    <pageSetUpPr fitToPage="1"/>
  </sheetPr>
  <dimension ref="A1:E46"/>
  <sheetViews>
    <sheetView workbookViewId="0">
      <selection sqref="A1:D1"/>
    </sheetView>
  </sheetViews>
  <sheetFormatPr defaultColWidth="8.875" defaultRowHeight="11.25"/>
  <cols>
    <col min="1" max="1" width="42.875" style="29" customWidth="1"/>
    <col min="2" max="3" width="8.875" style="29" hidden="1" customWidth="1"/>
    <col min="4" max="4" width="10.875" style="29" customWidth="1"/>
    <col min="5" max="5" width="15.875" style="29" customWidth="1"/>
    <col min="6" max="7" width="30.875" style="29" customWidth="1"/>
    <col min="8" max="16384" width="8.875" style="29"/>
  </cols>
  <sheetData>
    <row r="1" spans="1:5" ht="17.100000000000001" customHeight="1">
      <c r="E1" s="12" t="s">
        <v>189</v>
      </c>
    </row>
    <row r="2" spans="1:5" ht="21">
      <c r="A2" s="113" t="s">
        <v>445</v>
      </c>
      <c r="B2" s="114"/>
      <c r="C2" s="114"/>
      <c r="D2" s="114"/>
      <c r="E2" s="114"/>
    </row>
    <row r="3" spans="1:5" ht="13.5">
      <c r="A3" s="115" t="s">
        <v>458</v>
      </c>
      <c r="B3" s="114"/>
      <c r="C3" s="114"/>
      <c r="D3" s="114"/>
      <c r="E3" s="114"/>
    </row>
    <row r="4" spans="1:5" ht="13.5">
      <c r="A4" s="115" t="s">
        <v>459</v>
      </c>
      <c r="B4" s="114"/>
      <c r="C4" s="114"/>
      <c r="D4" s="114"/>
      <c r="E4" s="114"/>
    </row>
    <row r="5" spans="1:5" ht="13.5">
      <c r="A5" s="28" t="s">
        <v>418</v>
      </c>
    </row>
    <row r="6" spans="1:5" ht="17.100000000000001" customHeight="1">
      <c r="A6" s="28" t="s">
        <v>410</v>
      </c>
      <c r="E6" s="13" t="s">
        <v>122</v>
      </c>
    </row>
    <row r="7" spans="1:5" ht="27" customHeight="1">
      <c r="A7" s="119" t="s">
        <v>457</v>
      </c>
      <c r="B7" s="119"/>
      <c r="C7" s="119"/>
      <c r="D7" s="119" t="s">
        <v>106</v>
      </c>
      <c r="E7" s="119"/>
    </row>
    <row r="8" spans="1:5" ht="17.100000000000001" customHeight="1">
      <c r="A8" s="116" t="s">
        <v>190</v>
      </c>
      <c r="B8" s="116"/>
      <c r="C8" s="116"/>
      <c r="D8" s="117">
        <v>46428591243</v>
      </c>
      <c r="E8" s="118"/>
    </row>
    <row r="9" spans="1:5" ht="17.100000000000001" customHeight="1">
      <c r="A9" s="116" t="s">
        <v>191</v>
      </c>
      <c r="B9" s="116"/>
      <c r="C9" s="116"/>
      <c r="D9" s="117">
        <v>16783165419</v>
      </c>
      <c r="E9" s="118"/>
    </row>
    <row r="10" spans="1:5" ht="17.100000000000001" customHeight="1">
      <c r="A10" s="116" t="s">
        <v>192</v>
      </c>
      <c r="B10" s="116"/>
      <c r="C10" s="116"/>
      <c r="D10" s="117">
        <v>5794805444</v>
      </c>
      <c r="E10" s="118"/>
    </row>
    <row r="11" spans="1:5" ht="17.100000000000001" customHeight="1">
      <c r="A11" s="116" t="s">
        <v>193</v>
      </c>
      <c r="B11" s="116"/>
      <c r="C11" s="116"/>
      <c r="D11" s="117">
        <v>3895330712</v>
      </c>
      <c r="E11" s="118"/>
    </row>
    <row r="12" spans="1:5" ht="17.100000000000001" customHeight="1">
      <c r="A12" s="116" t="s">
        <v>194</v>
      </c>
      <c r="B12" s="116"/>
      <c r="C12" s="116"/>
      <c r="D12" s="117">
        <v>406889222</v>
      </c>
      <c r="E12" s="118"/>
    </row>
    <row r="13" spans="1:5" ht="17.100000000000001" customHeight="1">
      <c r="A13" s="116" t="s">
        <v>195</v>
      </c>
      <c r="B13" s="116"/>
      <c r="C13" s="116"/>
      <c r="D13" s="117">
        <v>324744217</v>
      </c>
      <c r="E13" s="118"/>
    </row>
    <row r="14" spans="1:5" ht="17.100000000000001" customHeight="1">
      <c r="A14" s="116" t="s">
        <v>154</v>
      </c>
      <c r="B14" s="116"/>
      <c r="C14" s="116"/>
      <c r="D14" s="117">
        <v>1167841293</v>
      </c>
      <c r="E14" s="118"/>
    </row>
    <row r="15" spans="1:5" ht="17.100000000000001" customHeight="1">
      <c r="A15" s="116" t="s">
        <v>196</v>
      </c>
      <c r="B15" s="116"/>
      <c r="C15" s="116"/>
      <c r="D15" s="117">
        <v>10569469916</v>
      </c>
      <c r="E15" s="118"/>
    </row>
    <row r="16" spans="1:5" ht="17.100000000000001" customHeight="1">
      <c r="A16" s="116" t="s">
        <v>197</v>
      </c>
      <c r="B16" s="116"/>
      <c r="C16" s="116"/>
      <c r="D16" s="117">
        <v>6139027296</v>
      </c>
      <c r="E16" s="118"/>
    </row>
    <row r="17" spans="1:5" ht="17.100000000000001" customHeight="1">
      <c r="A17" s="116" t="s">
        <v>198</v>
      </c>
      <c r="B17" s="116"/>
      <c r="C17" s="116"/>
      <c r="D17" s="117">
        <v>598960885</v>
      </c>
      <c r="E17" s="118"/>
    </row>
    <row r="18" spans="1:5" ht="17.100000000000001" customHeight="1">
      <c r="A18" s="116" t="s">
        <v>199</v>
      </c>
      <c r="B18" s="116"/>
      <c r="C18" s="116"/>
      <c r="D18" s="117">
        <v>3831481735</v>
      </c>
      <c r="E18" s="118"/>
    </row>
    <row r="19" spans="1:5" ht="17.100000000000001" customHeight="1">
      <c r="A19" s="116" t="s">
        <v>154</v>
      </c>
      <c r="B19" s="116"/>
      <c r="C19" s="116"/>
      <c r="D19" s="117" t="s">
        <v>24</v>
      </c>
      <c r="E19" s="118"/>
    </row>
    <row r="20" spans="1:5" ht="17.100000000000001" customHeight="1">
      <c r="A20" s="116" t="s">
        <v>200</v>
      </c>
      <c r="B20" s="116"/>
      <c r="C20" s="116"/>
      <c r="D20" s="117">
        <v>418890059</v>
      </c>
      <c r="E20" s="118"/>
    </row>
    <row r="21" spans="1:5" ht="17.100000000000001" customHeight="1">
      <c r="A21" s="116" t="s">
        <v>201</v>
      </c>
      <c r="B21" s="116"/>
      <c r="C21" s="116"/>
      <c r="D21" s="117">
        <v>232237779</v>
      </c>
      <c r="E21" s="118"/>
    </row>
    <row r="22" spans="1:5" ht="17.100000000000001" customHeight="1">
      <c r="A22" s="116" t="s">
        <v>202</v>
      </c>
      <c r="B22" s="116"/>
      <c r="C22" s="116"/>
      <c r="D22" s="117">
        <v>42313345</v>
      </c>
      <c r="E22" s="118"/>
    </row>
    <row r="23" spans="1:5" ht="17.100000000000001" customHeight="1">
      <c r="A23" s="116" t="s">
        <v>154</v>
      </c>
      <c r="B23" s="116"/>
      <c r="C23" s="116"/>
      <c r="D23" s="117">
        <v>144338935</v>
      </c>
      <c r="E23" s="118"/>
    </row>
    <row r="24" spans="1:5" ht="17.100000000000001" customHeight="1">
      <c r="A24" s="116" t="s">
        <v>203</v>
      </c>
      <c r="B24" s="116"/>
      <c r="C24" s="116"/>
      <c r="D24" s="117">
        <v>29645425824</v>
      </c>
      <c r="E24" s="118"/>
    </row>
    <row r="25" spans="1:5" ht="17.100000000000001" customHeight="1">
      <c r="A25" s="116" t="s">
        <v>204</v>
      </c>
      <c r="B25" s="116"/>
      <c r="C25" s="116"/>
      <c r="D25" s="117">
        <v>16314089835</v>
      </c>
      <c r="E25" s="118"/>
    </row>
    <row r="26" spans="1:5" ht="17.100000000000001" customHeight="1">
      <c r="A26" s="116" t="s">
        <v>205</v>
      </c>
      <c r="B26" s="116"/>
      <c r="C26" s="116"/>
      <c r="D26" s="117">
        <v>13325205437</v>
      </c>
      <c r="E26" s="118"/>
    </row>
    <row r="27" spans="1:5" ht="17.100000000000001" customHeight="1">
      <c r="A27" s="116" t="s">
        <v>206</v>
      </c>
      <c r="B27" s="116"/>
      <c r="C27" s="116"/>
      <c r="D27" s="117" t="s">
        <v>24</v>
      </c>
      <c r="E27" s="118"/>
    </row>
    <row r="28" spans="1:5" ht="17.100000000000001" customHeight="1">
      <c r="A28" s="116" t="s">
        <v>166</v>
      </c>
      <c r="B28" s="116"/>
      <c r="C28" s="116"/>
      <c r="D28" s="117">
        <v>6130552</v>
      </c>
      <c r="E28" s="118"/>
    </row>
    <row r="29" spans="1:5" ht="17.100000000000001" customHeight="1">
      <c r="A29" s="116" t="s">
        <v>207</v>
      </c>
      <c r="B29" s="116"/>
      <c r="C29" s="116"/>
      <c r="D29" s="117">
        <v>2995258621</v>
      </c>
      <c r="E29" s="118"/>
    </row>
    <row r="30" spans="1:5" ht="17.100000000000001" customHeight="1">
      <c r="A30" s="116" t="s">
        <v>208</v>
      </c>
      <c r="B30" s="116"/>
      <c r="C30" s="116"/>
      <c r="D30" s="117">
        <v>2250825183</v>
      </c>
      <c r="E30" s="118"/>
    </row>
    <row r="31" spans="1:5" ht="17.100000000000001" customHeight="1">
      <c r="A31" s="116" t="s">
        <v>136</v>
      </c>
      <c r="B31" s="116"/>
      <c r="C31" s="116"/>
      <c r="D31" s="117">
        <v>744433438</v>
      </c>
      <c r="E31" s="118"/>
    </row>
    <row r="32" spans="1:5" ht="17.100000000000001" customHeight="1">
      <c r="A32" s="120" t="s">
        <v>209</v>
      </c>
      <c r="B32" s="120"/>
      <c r="C32" s="120"/>
      <c r="D32" s="121">
        <v>43433332622</v>
      </c>
      <c r="E32" s="122"/>
    </row>
    <row r="33" spans="1:5" ht="17.100000000000001" customHeight="1">
      <c r="A33" s="116" t="s">
        <v>210</v>
      </c>
      <c r="B33" s="116"/>
      <c r="C33" s="116"/>
      <c r="D33" s="117">
        <v>332810685</v>
      </c>
      <c r="E33" s="118"/>
    </row>
    <row r="34" spans="1:5" ht="17.100000000000001" customHeight="1">
      <c r="A34" s="116" t="s">
        <v>211</v>
      </c>
      <c r="B34" s="116"/>
      <c r="C34" s="116"/>
      <c r="D34" s="117">
        <v>564740</v>
      </c>
      <c r="E34" s="118"/>
    </row>
    <row r="35" spans="1:5" ht="17.100000000000001" customHeight="1">
      <c r="A35" s="116" t="s">
        <v>212</v>
      </c>
      <c r="B35" s="116"/>
      <c r="C35" s="116"/>
      <c r="D35" s="117">
        <v>332245605</v>
      </c>
      <c r="E35" s="118"/>
    </row>
    <row r="36" spans="1:5" ht="17.100000000000001" customHeight="1">
      <c r="A36" s="116" t="s">
        <v>213</v>
      </c>
      <c r="B36" s="116"/>
      <c r="C36" s="116"/>
      <c r="D36" s="117" t="s">
        <v>24</v>
      </c>
      <c r="E36" s="118"/>
    </row>
    <row r="37" spans="1:5" ht="17.100000000000001" customHeight="1">
      <c r="A37" s="116" t="s">
        <v>214</v>
      </c>
      <c r="B37" s="116"/>
      <c r="C37" s="116"/>
      <c r="D37" s="117" t="s">
        <v>24</v>
      </c>
      <c r="E37" s="118"/>
    </row>
    <row r="38" spans="1:5" ht="17.100000000000001" customHeight="1">
      <c r="A38" s="116" t="s">
        <v>136</v>
      </c>
      <c r="B38" s="116"/>
      <c r="C38" s="116"/>
      <c r="D38" s="117">
        <v>340</v>
      </c>
      <c r="E38" s="118"/>
    </row>
    <row r="39" spans="1:5" ht="17.100000000000001" customHeight="1">
      <c r="A39" s="116" t="s">
        <v>215</v>
      </c>
      <c r="B39" s="116"/>
      <c r="C39" s="116"/>
      <c r="D39" s="117">
        <v>152015976</v>
      </c>
      <c r="E39" s="118"/>
    </row>
    <row r="40" spans="1:5" ht="17.100000000000001" customHeight="1">
      <c r="A40" s="116" t="s">
        <v>216</v>
      </c>
      <c r="B40" s="116"/>
      <c r="C40" s="116"/>
      <c r="D40" s="117">
        <v>137814096</v>
      </c>
      <c r="E40" s="118"/>
    </row>
    <row r="41" spans="1:5" ht="17.100000000000001" customHeight="1">
      <c r="A41" s="116" t="s">
        <v>136</v>
      </c>
      <c r="B41" s="116"/>
      <c r="C41" s="116"/>
      <c r="D41" s="117">
        <v>14201880</v>
      </c>
      <c r="E41" s="118"/>
    </row>
    <row r="42" spans="1:5" ht="17.100000000000001" customHeight="1">
      <c r="A42" s="120" t="s">
        <v>217</v>
      </c>
      <c r="B42" s="120"/>
      <c r="C42" s="120"/>
      <c r="D42" s="121">
        <v>43614127331</v>
      </c>
      <c r="E42" s="122"/>
    </row>
    <row r="43" spans="1:5" ht="17.100000000000001" customHeight="1">
      <c r="A43" s="14"/>
      <c r="B43" s="14"/>
      <c r="C43" s="14"/>
      <c r="D43" s="14"/>
      <c r="E43" s="14"/>
    </row>
    <row r="44" spans="1:5">
      <c r="A44" s="2"/>
    </row>
    <row r="45" spans="1:5">
      <c r="A45" s="2"/>
    </row>
    <row r="46" spans="1:5">
      <c r="A46" s="2"/>
    </row>
  </sheetData>
  <mergeCells count="75">
    <mergeCell ref="A42:C42"/>
    <mergeCell ref="D42:E42"/>
    <mergeCell ref="A39:C39"/>
    <mergeCell ref="D39:E39"/>
    <mergeCell ref="A40:C40"/>
    <mergeCell ref="D40:E40"/>
    <mergeCell ref="A41:C41"/>
    <mergeCell ref="D41:E41"/>
    <mergeCell ref="A31:C31"/>
    <mergeCell ref="D31:E31"/>
    <mergeCell ref="A32:C32"/>
    <mergeCell ref="D32:E32"/>
    <mergeCell ref="D38:E38"/>
    <mergeCell ref="A33:C33"/>
    <mergeCell ref="D33:E33"/>
    <mergeCell ref="A34:C34"/>
    <mergeCell ref="D34:E34"/>
    <mergeCell ref="A35:C35"/>
    <mergeCell ref="D35:E35"/>
    <mergeCell ref="A36:C36"/>
    <mergeCell ref="D36:E36"/>
    <mergeCell ref="A37:C37"/>
    <mergeCell ref="D37:E37"/>
    <mergeCell ref="A38:C38"/>
    <mergeCell ref="A28:C28"/>
    <mergeCell ref="D28:E28"/>
    <mergeCell ref="A29:C29"/>
    <mergeCell ref="D29:E29"/>
    <mergeCell ref="A30:C30"/>
    <mergeCell ref="D30:E30"/>
    <mergeCell ref="A25:C25"/>
    <mergeCell ref="D25:E25"/>
    <mergeCell ref="A26:C26"/>
    <mergeCell ref="D26:E26"/>
    <mergeCell ref="A27:C27"/>
    <mergeCell ref="D27:E27"/>
    <mergeCell ref="A22:C22"/>
    <mergeCell ref="D22:E22"/>
    <mergeCell ref="A23:C23"/>
    <mergeCell ref="D23:E23"/>
    <mergeCell ref="A24:C24"/>
    <mergeCell ref="D24:E24"/>
    <mergeCell ref="A19:C19"/>
    <mergeCell ref="D19:E19"/>
    <mergeCell ref="A20:C20"/>
    <mergeCell ref="D20:E20"/>
    <mergeCell ref="A21:C21"/>
    <mergeCell ref="D21:E21"/>
    <mergeCell ref="A16:C16"/>
    <mergeCell ref="D16:E16"/>
    <mergeCell ref="A17:C17"/>
    <mergeCell ref="D17:E17"/>
    <mergeCell ref="A18:C18"/>
    <mergeCell ref="D18:E18"/>
    <mergeCell ref="A13:C13"/>
    <mergeCell ref="D13:E13"/>
    <mergeCell ref="A14:C14"/>
    <mergeCell ref="D14:E14"/>
    <mergeCell ref="A15:C15"/>
    <mergeCell ref="D15:E15"/>
    <mergeCell ref="A10:C10"/>
    <mergeCell ref="D10:E10"/>
    <mergeCell ref="A11:C11"/>
    <mergeCell ref="D11:E11"/>
    <mergeCell ref="A12:C12"/>
    <mergeCell ref="D12:E12"/>
    <mergeCell ref="A8:C8"/>
    <mergeCell ref="D8:E8"/>
    <mergeCell ref="A2:E2"/>
    <mergeCell ref="A3:E3"/>
    <mergeCell ref="A9:C9"/>
    <mergeCell ref="D9:E9"/>
    <mergeCell ref="A4:E4"/>
    <mergeCell ref="A7:C7"/>
    <mergeCell ref="D7:E7"/>
  </mergeCells>
  <phoneticPr fontId="9"/>
  <printOptions horizontalCentered="1"/>
  <pageMargins left="0.3888888888888889" right="0.3888888888888889" top="0.3888888888888889" bottom="0.3888888888888889" header="0.19444444444444445" footer="0.19444444444444445"/>
  <pageSetup paperSize="9" orientation="portrai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tabColor theme="9" tint="0.79998168889431442"/>
    <pageSetUpPr fitToPage="1"/>
  </sheetPr>
  <dimension ref="A1:E27"/>
  <sheetViews>
    <sheetView workbookViewId="0">
      <selection sqref="A1:D1"/>
    </sheetView>
  </sheetViews>
  <sheetFormatPr defaultColWidth="8.875" defaultRowHeight="11.25"/>
  <cols>
    <col min="1" max="1" width="30.875" style="29" customWidth="1"/>
    <col min="2" max="7" width="18.875" style="29" customWidth="1"/>
    <col min="8" max="16384" width="8.875" style="29"/>
  </cols>
  <sheetData>
    <row r="1" spans="1:5" ht="17.100000000000001" customHeight="1">
      <c r="E1" s="12" t="s">
        <v>218</v>
      </c>
    </row>
    <row r="2" spans="1:5" ht="21">
      <c r="A2" s="113" t="s">
        <v>444</v>
      </c>
      <c r="B2" s="114"/>
      <c r="C2" s="114"/>
      <c r="D2" s="114"/>
      <c r="E2" s="114"/>
    </row>
    <row r="3" spans="1:5" ht="13.5">
      <c r="A3" s="115" t="s">
        <v>458</v>
      </c>
      <c r="B3" s="114"/>
      <c r="C3" s="114"/>
      <c r="D3" s="114"/>
      <c r="E3" s="114"/>
    </row>
    <row r="4" spans="1:5" ht="13.5">
      <c r="A4" s="115" t="s">
        <v>459</v>
      </c>
      <c r="B4" s="114"/>
      <c r="C4" s="114"/>
      <c r="D4" s="114"/>
      <c r="E4" s="114"/>
    </row>
    <row r="5" spans="1:5" ht="13.5">
      <c r="A5" s="28" t="s">
        <v>418</v>
      </c>
    </row>
    <row r="6" spans="1:5" ht="17.100000000000001" customHeight="1">
      <c r="A6" s="28" t="s">
        <v>410</v>
      </c>
      <c r="E6" s="13" t="s">
        <v>122</v>
      </c>
    </row>
    <row r="7" spans="1:5" ht="27" customHeight="1">
      <c r="A7" s="36" t="s">
        <v>457</v>
      </c>
      <c r="B7" s="36" t="s">
        <v>10</v>
      </c>
      <c r="C7" s="36" t="s">
        <v>219</v>
      </c>
      <c r="D7" s="36" t="s">
        <v>220</v>
      </c>
      <c r="E7" s="36"/>
    </row>
    <row r="8" spans="1:5" ht="17.100000000000001" customHeight="1">
      <c r="A8" s="33" t="s">
        <v>221</v>
      </c>
      <c r="B8" s="34">
        <v>113310067910</v>
      </c>
      <c r="C8" s="34">
        <v>166339311701</v>
      </c>
      <c r="D8" s="34">
        <v>-53029243791</v>
      </c>
      <c r="E8" s="35"/>
    </row>
    <row r="9" spans="1:5" ht="17.100000000000001" customHeight="1">
      <c r="A9" s="30" t="s">
        <v>222</v>
      </c>
      <c r="B9" s="31">
        <v>-43614127331</v>
      </c>
      <c r="C9" s="32"/>
      <c r="D9" s="31">
        <v>-43614127331</v>
      </c>
      <c r="E9" s="32"/>
    </row>
    <row r="10" spans="1:5" ht="17.100000000000001" customHeight="1">
      <c r="A10" s="30" t="s">
        <v>223</v>
      </c>
      <c r="B10" s="31">
        <v>42406364562</v>
      </c>
      <c r="C10" s="32"/>
      <c r="D10" s="31">
        <v>42406364562</v>
      </c>
      <c r="E10" s="32"/>
    </row>
    <row r="11" spans="1:5" ht="17.100000000000001" customHeight="1">
      <c r="A11" s="30" t="s">
        <v>224</v>
      </c>
      <c r="B11" s="31">
        <v>21583942145</v>
      </c>
      <c r="C11" s="32"/>
      <c r="D11" s="31">
        <v>21583942145</v>
      </c>
      <c r="E11" s="32"/>
    </row>
    <row r="12" spans="1:5" ht="17.100000000000001" customHeight="1">
      <c r="A12" s="30" t="s">
        <v>225</v>
      </c>
      <c r="B12" s="31">
        <v>20822422417</v>
      </c>
      <c r="C12" s="32"/>
      <c r="D12" s="31">
        <v>20822422417</v>
      </c>
      <c r="E12" s="32"/>
    </row>
    <row r="13" spans="1:5" ht="17.100000000000001" customHeight="1">
      <c r="A13" s="33" t="s">
        <v>226</v>
      </c>
      <c r="B13" s="34">
        <v>-1207762769</v>
      </c>
      <c r="C13" s="35"/>
      <c r="D13" s="34">
        <v>-1207762769</v>
      </c>
      <c r="E13" s="35"/>
    </row>
    <row r="14" spans="1:5" ht="17.100000000000001" customHeight="1">
      <c r="A14" s="30" t="s">
        <v>227</v>
      </c>
      <c r="B14" s="32"/>
      <c r="C14" s="31">
        <v>-616572681</v>
      </c>
      <c r="D14" s="31">
        <v>616572681</v>
      </c>
      <c r="E14" s="32"/>
    </row>
    <row r="15" spans="1:5" ht="17.100000000000001" customHeight="1">
      <c r="A15" s="30" t="s">
        <v>228</v>
      </c>
      <c r="B15" s="32"/>
      <c r="C15" s="31">
        <v>3536231642</v>
      </c>
      <c r="D15" s="31">
        <v>-3536231642</v>
      </c>
      <c r="E15" s="32"/>
    </row>
    <row r="16" spans="1:5" ht="17.100000000000001" customHeight="1">
      <c r="A16" s="30" t="s">
        <v>229</v>
      </c>
      <c r="B16" s="32"/>
      <c r="C16" s="31">
        <v>-4354692567</v>
      </c>
      <c r="D16" s="31">
        <v>4354692567</v>
      </c>
      <c r="E16" s="32"/>
    </row>
    <row r="17" spans="1:5" ht="17.100000000000001" customHeight="1">
      <c r="A17" s="30" t="s">
        <v>230</v>
      </c>
      <c r="B17" s="32"/>
      <c r="C17" s="31">
        <v>1214007502</v>
      </c>
      <c r="D17" s="31">
        <v>-1214007502</v>
      </c>
      <c r="E17" s="32"/>
    </row>
    <row r="18" spans="1:5" ht="17.100000000000001" customHeight="1">
      <c r="A18" s="30" t="s">
        <v>231</v>
      </c>
      <c r="B18" s="32"/>
      <c r="C18" s="31">
        <v>-1012119258</v>
      </c>
      <c r="D18" s="31">
        <v>1012119258</v>
      </c>
      <c r="E18" s="32"/>
    </row>
    <row r="19" spans="1:5" ht="17.100000000000001" customHeight="1">
      <c r="A19" s="30" t="s">
        <v>232</v>
      </c>
      <c r="B19" s="31" t="s">
        <v>24</v>
      </c>
      <c r="C19" s="31" t="s">
        <v>24</v>
      </c>
      <c r="D19" s="32"/>
      <c r="E19" s="32"/>
    </row>
    <row r="20" spans="1:5" ht="17.100000000000001" customHeight="1">
      <c r="A20" s="30" t="s">
        <v>233</v>
      </c>
      <c r="B20" s="31">
        <v>1174636</v>
      </c>
      <c r="C20" s="31">
        <v>1174636</v>
      </c>
      <c r="D20" s="32"/>
      <c r="E20" s="32"/>
    </row>
    <row r="21" spans="1:5" ht="17.100000000000001" customHeight="1">
      <c r="A21" s="30" t="s">
        <v>234</v>
      </c>
      <c r="B21" s="31">
        <v>274775913</v>
      </c>
      <c r="C21" s="31" t="s">
        <v>24</v>
      </c>
      <c r="D21" s="31">
        <v>274775913</v>
      </c>
      <c r="E21" s="32"/>
    </row>
    <row r="22" spans="1:5" ht="17.100000000000001" customHeight="1">
      <c r="A22" s="33" t="s">
        <v>235</v>
      </c>
      <c r="B22" s="34">
        <v>-931812220</v>
      </c>
      <c r="C22" s="34">
        <v>-615398045</v>
      </c>
      <c r="D22" s="34">
        <v>-316414175</v>
      </c>
      <c r="E22" s="35"/>
    </row>
    <row r="23" spans="1:5" ht="17.100000000000001" customHeight="1">
      <c r="A23" s="33" t="s">
        <v>236</v>
      </c>
      <c r="B23" s="34">
        <v>112378255690</v>
      </c>
      <c r="C23" s="34">
        <v>165723913656</v>
      </c>
      <c r="D23" s="34">
        <v>-53345657966</v>
      </c>
      <c r="E23" s="35"/>
    </row>
    <row r="24" spans="1:5" ht="17.100000000000001" customHeight="1">
      <c r="A24" s="14"/>
      <c r="B24" s="14"/>
      <c r="C24" s="14"/>
      <c r="D24" s="14"/>
      <c r="E24" s="14"/>
    </row>
    <row r="25" spans="1:5">
      <c r="A25" s="2"/>
    </row>
    <row r="26" spans="1:5">
      <c r="A26" s="2"/>
    </row>
    <row r="27" spans="1:5">
      <c r="A27" s="2"/>
    </row>
  </sheetData>
  <mergeCells count="3">
    <mergeCell ref="A2:E2"/>
    <mergeCell ref="A3:E3"/>
    <mergeCell ref="A4:E4"/>
  </mergeCells>
  <phoneticPr fontId="9"/>
  <printOptions horizontalCentered="1"/>
  <pageMargins left="0.3888888888888889" right="0.3888888888888889" top="0.3888888888888889" bottom="0.3888888888888889" header="0.19444444444444445" footer="0.19444444444444445"/>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23"/>
  <sheetViews>
    <sheetView workbookViewId="0">
      <selection sqref="A1:I1"/>
    </sheetView>
  </sheetViews>
  <sheetFormatPr defaultColWidth="8.875" defaultRowHeight="15.75"/>
  <cols>
    <col min="1" max="1" width="26.625" style="21" customWidth="1"/>
    <col min="2" max="10" width="13.625" style="21" customWidth="1"/>
    <col min="11" max="16384" width="8.875" style="21"/>
  </cols>
  <sheetData>
    <row r="1" spans="1:9" ht="30">
      <c r="A1" s="72" t="s">
        <v>360</v>
      </c>
      <c r="B1" s="72"/>
      <c r="C1" s="72"/>
      <c r="D1" s="72"/>
      <c r="E1" s="72"/>
      <c r="F1" s="72"/>
      <c r="G1" s="72"/>
      <c r="H1" s="72"/>
      <c r="I1" s="72"/>
    </row>
    <row r="2" spans="1:9" ht="18.75">
      <c r="A2" s="16" t="s">
        <v>418</v>
      </c>
      <c r="B2" s="16"/>
      <c r="C2" s="16"/>
      <c r="D2" s="16"/>
      <c r="E2" s="16"/>
      <c r="F2" s="16"/>
      <c r="G2" s="16"/>
      <c r="H2" s="16"/>
      <c r="I2" s="17" t="s">
        <v>509</v>
      </c>
    </row>
    <row r="3" spans="1:9" ht="18.75">
      <c r="A3" s="16" t="s">
        <v>410</v>
      </c>
      <c r="B3" s="16"/>
      <c r="C3" s="16"/>
      <c r="D3" s="16"/>
      <c r="E3" s="16"/>
      <c r="F3" s="16"/>
      <c r="G3" s="16"/>
      <c r="H3" s="16"/>
      <c r="I3" s="16"/>
    </row>
    <row r="4" spans="1:9" ht="18.75">
      <c r="A4" s="16"/>
      <c r="B4" s="16"/>
      <c r="C4" s="16"/>
      <c r="D4" s="16"/>
      <c r="E4" s="16"/>
      <c r="F4" s="16"/>
      <c r="G4" s="16"/>
      <c r="H4" s="16"/>
      <c r="I4" s="17" t="s">
        <v>122</v>
      </c>
    </row>
    <row r="5" spans="1:9" ht="31.5">
      <c r="A5" s="18" t="s">
        <v>91</v>
      </c>
      <c r="B5" s="19" t="s">
        <v>361</v>
      </c>
      <c r="C5" s="18" t="s">
        <v>362</v>
      </c>
      <c r="D5" s="18" t="s">
        <v>363</v>
      </c>
      <c r="E5" s="18" t="s">
        <v>364</v>
      </c>
      <c r="F5" s="18" t="s">
        <v>365</v>
      </c>
      <c r="G5" s="18" t="s">
        <v>366</v>
      </c>
      <c r="H5" s="18" t="s">
        <v>367</v>
      </c>
      <c r="I5" s="18" t="s">
        <v>10</v>
      </c>
    </row>
    <row r="6" spans="1:9">
      <c r="A6" s="20" t="s">
        <v>349</v>
      </c>
      <c r="B6" s="37">
        <v>6033391694</v>
      </c>
      <c r="C6" s="37">
        <v>19785029251</v>
      </c>
      <c r="D6" s="37">
        <v>15935008133</v>
      </c>
      <c r="E6" s="37">
        <v>2834988695</v>
      </c>
      <c r="F6" s="37">
        <v>1197328077</v>
      </c>
      <c r="G6" s="37">
        <v>1285086944</v>
      </c>
      <c r="H6" s="37">
        <v>7252637881</v>
      </c>
      <c r="I6" s="37">
        <v>54323470675</v>
      </c>
    </row>
    <row r="7" spans="1:9">
      <c r="A7" s="20" t="s">
        <v>350</v>
      </c>
      <c r="B7" s="37">
        <v>5402971397</v>
      </c>
      <c r="C7" s="37">
        <v>11887834460</v>
      </c>
      <c r="D7" s="37">
        <v>11750984256</v>
      </c>
      <c r="E7" s="37">
        <v>2791962245</v>
      </c>
      <c r="F7" s="37">
        <v>505684111</v>
      </c>
      <c r="G7" s="37">
        <v>823221232</v>
      </c>
      <c r="H7" s="37">
        <v>4916700923</v>
      </c>
      <c r="I7" s="37">
        <v>38079358624</v>
      </c>
    </row>
    <row r="8" spans="1:9">
      <c r="A8" s="20" t="s">
        <v>351</v>
      </c>
      <c r="B8" s="37" t="s">
        <v>24</v>
      </c>
      <c r="C8" s="37" t="s">
        <v>24</v>
      </c>
      <c r="D8" s="37" t="s">
        <v>24</v>
      </c>
      <c r="E8" s="37" t="s">
        <v>24</v>
      </c>
      <c r="F8" s="37" t="s">
        <v>24</v>
      </c>
      <c r="G8" s="37" t="s">
        <v>24</v>
      </c>
      <c r="H8" s="37" t="s">
        <v>24</v>
      </c>
      <c r="I8" s="37" t="s">
        <v>24</v>
      </c>
    </row>
    <row r="9" spans="1:9">
      <c r="A9" s="20" t="s">
        <v>352</v>
      </c>
      <c r="B9" s="37">
        <v>503221187</v>
      </c>
      <c r="C9" s="37">
        <v>7613998991</v>
      </c>
      <c r="D9" s="37">
        <v>4175280916</v>
      </c>
      <c r="E9" s="37">
        <v>32530761</v>
      </c>
      <c r="F9" s="37">
        <v>691643966</v>
      </c>
      <c r="G9" s="37">
        <v>407528795</v>
      </c>
      <c r="H9" s="37">
        <v>2145616374</v>
      </c>
      <c r="I9" s="37">
        <v>15569820990</v>
      </c>
    </row>
    <row r="10" spans="1:9">
      <c r="A10" s="20" t="s">
        <v>353</v>
      </c>
      <c r="B10" s="37">
        <v>127199110</v>
      </c>
      <c r="C10" s="37">
        <v>222764210</v>
      </c>
      <c r="D10" s="37">
        <v>8742961</v>
      </c>
      <c r="E10" s="37">
        <v>10495689</v>
      </c>
      <c r="F10" s="37" t="s">
        <v>24</v>
      </c>
      <c r="G10" s="37">
        <v>54336917</v>
      </c>
      <c r="H10" s="37">
        <v>173530584</v>
      </c>
      <c r="I10" s="37">
        <v>597069471</v>
      </c>
    </row>
    <row r="11" spans="1:9">
      <c r="A11" s="20" t="s">
        <v>354</v>
      </c>
      <c r="B11" s="37" t="s">
        <v>24</v>
      </c>
      <c r="C11" s="37" t="s">
        <v>24</v>
      </c>
      <c r="D11" s="37" t="s">
        <v>24</v>
      </c>
      <c r="E11" s="37" t="s">
        <v>24</v>
      </c>
      <c r="F11" s="37" t="s">
        <v>24</v>
      </c>
      <c r="G11" s="37" t="s">
        <v>24</v>
      </c>
      <c r="H11" s="37" t="s">
        <v>24</v>
      </c>
      <c r="I11" s="37" t="s">
        <v>24</v>
      </c>
    </row>
    <row r="12" spans="1:9">
      <c r="A12" s="20" t="s">
        <v>355</v>
      </c>
      <c r="B12" s="37" t="s">
        <v>24</v>
      </c>
      <c r="C12" s="37" t="s">
        <v>24</v>
      </c>
      <c r="D12" s="37" t="s">
        <v>24</v>
      </c>
      <c r="E12" s="37" t="s">
        <v>24</v>
      </c>
      <c r="F12" s="37" t="s">
        <v>24</v>
      </c>
      <c r="G12" s="37" t="s">
        <v>24</v>
      </c>
      <c r="H12" s="37" t="s">
        <v>24</v>
      </c>
      <c r="I12" s="37" t="s">
        <v>24</v>
      </c>
    </row>
    <row r="13" spans="1:9">
      <c r="A13" s="20" t="s">
        <v>356</v>
      </c>
      <c r="B13" s="37" t="s">
        <v>24</v>
      </c>
      <c r="C13" s="37" t="s">
        <v>24</v>
      </c>
      <c r="D13" s="37" t="s">
        <v>24</v>
      </c>
      <c r="E13" s="37" t="s">
        <v>24</v>
      </c>
      <c r="F13" s="37" t="s">
        <v>24</v>
      </c>
      <c r="G13" s="37" t="s">
        <v>24</v>
      </c>
      <c r="H13" s="37" t="s">
        <v>24</v>
      </c>
      <c r="I13" s="37" t="s">
        <v>24</v>
      </c>
    </row>
    <row r="14" spans="1:9">
      <c r="A14" s="20" t="s">
        <v>62</v>
      </c>
      <c r="B14" s="37" t="s">
        <v>24</v>
      </c>
      <c r="C14" s="37" t="s">
        <v>24</v>
      </c>
      <c r="D14" s="37" t="s">
        <v>24</v>
      </c>
      <c r="E14" s="37" t="s">
        <v>24</v>
      </c>
      <c r="F14" s="37" t="s">
        <v>24</v>
      </c>
      <c r="G14" s="37" t="s">
        <v>24</v>
      </c>
      <c r="H14" s="37" t="s">
        <v>24</v>
      </c>
      <c r="I14" s="37" t="s">
        <v>24</v>
      </c>
    </row>
    <row r="15" spans="1:9">
      <c r="A15" s="20" t="s">
        <v>357</v>
      </c>
      <c r="B15" s="37" t="s">
        <v>24</v>
      </c>
      <c r="C15" s="37">
        <v>60431590</v>
      </c>
      <c r="D15" s="37" t="s">
        <v>24</v>
      </c>
      <c r="E15" s="37" t="s">
        <v>24</v>
      </c>
      <c r="F15" s="37" t="s">
        <v>24</v>
      </c>
      <c r="G15" s="37" t="s">
        <v>24</v>
      </c>
      <c r="H15" s="37">
        <v>16790000</v>
      </c>
      <c r="I15" s="37">
        <v>77221590</v>
      </c>
    </row>
    <row r="16" spans="1:9">
      <c r="A16" s="20" t="s">
        <v>358</v>
      </c>
      <c r="B16" s="37">
        <v>93106909438</v>
      </c>
      <c r="C16" s="37">
        <v>1</v>
      </c>
      <c r="D16" s="37">
        <v>9655801</v>
      </c>
      <c r="E16" s="37">
        <v>8787474863</v>
      </c>
      <c r="F16" s="37">
        <v>75564139</v>
      </c>
      <c r="G16" s="37" t="s">
        <v>24</v>
      </c>
      <c r="H16" s="37">
        <v>994158</v>
      </c>
      <c r="I16" s="37">
        <v>101980598400</v>
      </c>
    </row>
    <row r="17" spans="1:9">
      <c r="A17" s="20" t="s">
        <v>350</v>
      </c>
      <c r="B17" s="37">
        <v>39631643039</v>
      </c>
      <c r="C17" s="37">
        <v>1</v>
      </c>
      <c r="D17" s="37">
        <v>9655801</v>
      </c>
      <c r="E17" s="37">
        <v>512584151</v>
      </c>
      <c r="F17" s="37" t="s">
        <v>24</v>
      </c>
      <c r="G17" s="37" t="s">
        <v>24</v>
      </c>
      <c r="H17" s="37">
        <v>122598</v>
      </c>
      <c r="I17" s="37">
        <v>40154005590</v>
      </c>
    </row>
    <row r="18" spans="1:9">
      <c r="A18" s="20" t="s">
        <v>352</v>
      </c>
      <c r="B18" s="37">
        <v>1718705075</v>
      </c>
      <c r="C18" s="37" t="s">
        <v>24</v>
      </c>
      <c r="D18" s="37" t="s">
        <v>24</v>
      </c>
      <c r="E18" s="37">
        <v>46728463</v>
      </c>
      <c r="F18" s="37" t="s">
        <v>24</v>
      </c>
      <c r="G18" s="37" t="s">
        <v>24</v>
      </c>
      <c r="H18" s="37" t="s">
        <v>24</v>
      </c>
      <c r="I18" s="37">
        <v>1765433538</v>
      </c>
    </row>
    <row r="19" spans="1:9">
      <c r="A19" s="20" t="s">
        <v>353</v>
      </c>
      <c r="B19" s="37">
        <v>51646137003</v>
      </c>
      <c r="C19" s="37" t="s">
        <v>24</v>
      </c>
      <c r="D19" s="37" t="s">
        <v>24</v>
      </c>
      <c r="E19" s="37">
        <v>8228162249</v>
      </c>
      <c r="F19" s="37">
        <v>69764139</v>
      </c>
      <c r="G19" s="37" t="s">
        <v>24</v>
      </c>
      <c r="H19" s="37">
        <v>871560</v>
      </c>
      <c r="I19" s="37">
        <v>59944934951</v>
      </c>
    </row>
    <row r="20" spans="1:9">
      <c r="A20" s="20" t="s">
        <v>62</v>
      </c>
      <c r="B20" s="37" t="s">
        <v>24</v>
      </c>
      <c r="C20" s="37" t="s">
        <v>24</v>
      </c>
      <c r="D20" s="37" t="s">
        <v>24</v>
      </c>
      <c r="E20" s="37" t="s">
        <v>24</v>
      </c>
      <c r="F20" s="37" t="s">
        <v>24</v>
      </c>
      <c r="G20" s="37" t="s">
        <v>24</v>
      </c>
      <c r="H20" s="37" t="s">
        <v>24</v>
      </c>
      <c r="I20" s="37" t="s">
        <v>24</v>
      </c>
    </row>
    <row r="21" spans="1:9">
      <c r="A21" s="20" t="s">
        <v>357</v>
      </c>
      <c r="B21" s="37">
        <v>110424321</v>
      </c>
      <c r="C21" s="37" t="s">
        <v>24</v>
      </c>
      <c r="D21" s="37" t="s">
        <v>24</v>
      </c>
      <c r="E21" s="37" t="s">
        <v>24</v>
      </c>
      <c r="F21" s="37">
        <v>5800000</v>
      </c>
      <c r="G21" s="37" t="s">
        <v>24</v>
      </c>
      <c r="H21" s="37" t="s">
        <v>24</v>
      </c>
      <c r="I21" s="37">
        <v>116224321</v>
      </c>
    </row>
    <row r="22" spans="1:9">
      <c r="A22" s="20" t="s">
        <v>359</v>
      </c>
      <c r="B22" s="37">
        <v>2877732860</v>
      </c>
      <c r="C22" s="37">
        <v>584871889</v>
      </c>
      <c r="D22" s="37">
        <v>58781973</v>
      </c>
      <c r="E22" s="37">
        <v>210888768</v>
      </c>
      <c r="F22" s="37">
        <v>18322269</v>
      </c>
      <c r="G22" s="37">
        <v>455778374</v>
      </c>
      <c r="H22" s="37">
        <v>179279487</v>
      </c>
      <c r="I22" s="37">
        <v>4385655620</v>
      </c>
    </row>
    <row r="23" spans="1:9">
      <c r="A23" s="20" t="s">
        <v>10</v>
      </c>
      <c r="B23" s="37">
        <v>102018033992</v>
      </c>
      <c r="C23" s="37">
        <v>20369901141</v>
      </c>
      <c r="D23" s="37">
        <v>16003445907</v>
      </c>
      <c r="E23" s="37">
        <v>11833352326</v>
      </c>
      <c r="F23" s="37">
        <v>1291214485</v>
      </c>
      <c r="G23" s="37">
        <v>1740865318</v>
      </c>
      <c r="H23" s="37">
        <v>7432911526</v>
      </c>
      <c r="I23" s="37">
        <v>160689724695</v>
      </c>
    </row>
  </sheetData>
  <mergeCells count="1">
    <mergeCell ref="A1:I1"/>
  </mergeCells>
  <phoneticPr fontId="9"/>
  <printOptions horizontalCentered="1"/>
  <pageMargins left="0.59055118110236227" right="0.39370078740157483" top="0.39370078740157483" bottom="0.39370078740157483" header="0.19685039370078741" footer="0.19685039370078741"/>
  <pageSetup paperSize="9" scale="58" orientation="portrait" r:id="rId1"/>
  <headerFooter>
    <oddFooter>&amp;C&amp;9&amp;P/&amp;N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tabColor theme="9" tint="0.79998168889431442"/>
    <pageSetUpPr fitToPage="1"/>
  </sheetPr>
  <dimension ref="A1:E63"/>
  <sheetViews>
    <sheetView workbookViewId="0">
      <selection sqref="A1:D1"/>
    </sheetView>
  </sheetViews>
  <sheetFormatPr defaultColWidth="8.875" defaultRowHeight="11.25"/>
  <cols>
    <col min="1" max="1" width="42.875" style="29" customWidth="1"/>
    <col min="2" max="3" width="8.875" style="29" hidden="1" customWidth="1"/>
    <col min="4" max="4" width="10.875" style="29" customWidth="1"/>
    <col min="5" max="5" width="15.875" style="29" customWidth="1"/>
    <col min="6" max="7" width="30.875" style="29" customWidth="1"/>
    <col min="8" max="16384" width="8.875" style="29"/>
  </cols>
  <sheetData>
    <row r="1" spans="1:5" ht="17.100000000000001" customHeight="1">
      <c r="E1" s="12" t="s">
        <v>237</v>
      </c>
    </row>
    <row r="2" spans="1:5" ht="21">
      <c r="A2" s="113" t="s">
        <v>443</v>
      </c>
      <c r="B2" s="114"/>
      <c r="C2" s="114"/>
      <c r="D2" s="114"/>
      <c r="E2" s="114"/>
    </row>
    <row r="3" spans="1:5" ht="13.5">
      <c r="A3" s="115" t="s">
        <v>458</v>
      </c>
      <c r="B3" s="114"/>
      <c r="C3" s="114"/>
      <c r="D3" s="114"/>
      <c r="E3" s="114"/>
    </row>
    <row r="4" spans="1:5" ht="13.5">
      <c r="A4" s="115" t="s">
        <v>459</v>
      </c>
      <c r="B4" s="114"/>
      <c r="C4" s="114"/>
      <c r="D4" s="114"/>
      <c r="E4" s="114"/>
    </row>
    <row r="5" spans="1:5" ht="13.5">
      <c r="A5" s="28" t="s">
        <v>418</v>
      </c>
    </row>
    <row r="6" spans="1:5" ht="17.100000000000001" customHeight="1">
      <c r="A6" s="28" t="s">
        <v>410</v>
      </c>
      <c r="E6" s="13" t="s">
        <v>122</v>
      </c>
    </row>
    <row r="7" spans="1:5" ht="27" customHeight="1">
      <c r="A7" s="119" t="s">
        <v>457</v>
      </c>
      <c r="B7" s="119"/>
      <c r="C7" s="119"/>
      <c r="D7" s="119" t="s">
        <v>106</v>
      </c>
      <c r="E7" s="119"/>
    </row>
    <row r="8" spans="1:5" ht="17.100000000000001" customHeight="1">
      <c r="A8" s="116" t="s">
        <v>238</v>
      </c>
      <c r="B8" s="116"/>
      <c r="C8" s="116"/>
      <c r="D8" s="118"/>
      <c r="E8" s="118"/>
    </row>
    <row r="9" spans="1:5" ht="17.100000000000001" customHeight="1">
      <c r="A9" s="116" t="s">
        <v>239</v>
      </c>
      <c r="B9" s="116"/>
      <c r="C9" s="116"/>
      <c r="D9" s="117">
        <v>42455914035</v>
      </c>
      <c r="E9" s="118"/>
    </row>
    <row r="10" spans="1:5" ht="17.100000000000001" customHeight="1">
      <c r="A10" s="116" t="s">
        <v>240</v>
      </c>
      <c r="B10" s="116"/>
      <c r="C10" s="116"/>
      <c r="D10" s="117">
        <v>12487655193</v>
      </c>
      <c r="E10" s="118"/>
    </row>
    <row r="11" spans="1:5" ht="17.100000000000001" customHeight="1">
      <c r="A11" s="116" t="s">
        <v>241</v>
      </c>
      <c r="B11" s="116"/>
      <c r="C11" s="116"/>
      <c r="D11" s="117">
        <v>5431288940</v>
      </c>
      <c r="E11" s="118"/>
    </row>
    <row r="12" spans="1:5" ht="17.100000000000001" customHeight="1">
      <c r="A12" s="116" t="s">
        <v>242</v>
      </c>
      <c r="B12" s="116"/>
      <c r="C12" s="116"/>
      <c r="D12" s="117">
        <v>6689976579</v>
      </c>
      <c r="E12" s="118"/>
    </row>
    <row r="13" spans="1:5" ht="17.100000000000001" customHeight="1">
      <c r="A13" s="116" t="s">
        <v>243</v>
      </c>
      <c r="B13" s="116"/>
      <c r="C13" s="116"/>
      <c r="D13" s="117">
        <v>232237779</v>
      </c>
      <c r="E13" s="118"/>
    </row>
    <row r="14" spans="1:5" ht="17.100000000000001" customHeight="1">
      <c r="A14" s="116" t="s">
        <v>244</v>
      </c>
      <c r="B14" s="116"/>
      <c r="C14" s="116"/>
      <c r="D14" s="117">
        <v>134151895</v>
      </c>
      <c r="E14" s="118"/>
    </row>
    <row r="15" spans="1:5" ht="17.100000000000001" customHeight="1">
      <c r="A15" s="116" t="s">
        <v>245</v>
      </c>
      <c r="B15" s="116"/>
      <c r="C15" s="116"/>
      <c r="D15" s="117">
        <v>29968258842</v>
      </c>
      <c r="E15" s="118"/>
    </row>
    <row r="16" spans="1:5" ht="17.100000000000001" customHeight="1">
      <c r="A16" s="116" t="s">
        <v>246</v>
      </c>
      <c r="B16" s="116"/>
      <c r="C16" s="116"/>
      <c r="D16" s="117">
        <v>16636922853</v>
      </c>
      <c r="E16" s="118"/>
    </row>
    <row r="17" spans="1:5" ht="17.100000000000001" customHeight="1">
      <c r="A17" s="116" t="s">
        <v>247</v>
      </c>
      <c r="B17" s="116"/>
      <c r="C17" s="116"/>
      <c r="D17" s="117">
        <v>13325205437</v>
      </c>
      <c r="E17" s="118"/>
    </row>
    <row r="18" spans="1:5" ht="17.100000000000001" customHeight="1">
      <c r="A18" s="116" t="s">
        <v>248</v>
      </c>
      <c r="B18" s="116"/>
      <c r="C18" s="116"/>
      <c r="D18" s="117" t="s">
        <v>24</v>
      </c>
      <c r="E18" s="118"/>
    </row>
    <row r="19" spans="1:5" ht="17.100000000000001" customHeight="1">
      <c r="A19" s="116" t="s">
        <v>244</v>
      </c>
      <c r="B19" s="116"/>
      <c r="C19" s="116"/>
      <c r="D19" s="117">
        <v>6130552</v>
      </c>
      <c r="E19" s="118"/>
    </row>
    <row r="20" spans="1:5" ht="17.100000000000001" customHeight="1">
      <c r="A20" s="116" t="s">
        <v>249</v>
      </c>
      <c r="B20" s="116"/>
      <c r="C20" s="116"/>
      <c r="D20" s="117">
        <v>44582041625</v>
      </c>
      <c r="E20" s="118"/>
    </row>
    <row r="21" spans="1:5" ht="17.100000000000001" customHeight="1">
      <c r="A21" s="116" t="s">
        <v>250</v>
      </c>
      <c r="B21" s="116"/>
      <c r="C21" s="116"/>
      <c r="D21" s="117">
        <v>21421125908</v>
      </c>
      <c r="E21" s="118"/>
    </row>
    <row r="22" spans="1:5" ht="17.100000000000001" customHeight="1">
      <c r="A22" s="116" t="s">
        <v>251</v>
      </c>
      <c r="B22" s="116"/>
      <c r="C22" s="116"/>
      <c r="D22" s="117">
        <v>20157927888</v>
      </c>
      <c r="E22" s="118"/>
    </row>
    <row r="23" spans="1:5" ht="17.100000000000001" customHeight="1">
      <c r="A23" s="116" t="s">
        <v>252</v>
      </c>
      <c r="B23" s="116"/>
      <c r="C23" s="116"/>
      <c r="D23" s="117">
        <v>2260515968</v>
      </c>
      <c r="E23" s="118"/>
    </row>
    <row r="24" spans="1:5" ht="17.100000000000001" customHeight="1">
      <c r="A24" s="116" t="s">
        <v>253</v>
      </c>
      <c r="B24" s="116"/>
      <c r="C24" s="116"/>
      <c r="D24" s="117">
        <v>742471861</v>
      </c>
      <c r="E24" s="118"/>
    </row>
    <row r="25" spans="1:5" ht="17.100000000000001" customHeight="1">
      <c r="A25" s="116" t="s">
        <v>254</v>
      </c>
      <c r="B25" s="116"/>
      <c r="C25" s="116"/>
      <c r="D25" s="117">
        <v>19300280</v>
      </c>
      <c r="E25" s="118"/>
    </row>
    <row r="26" spans="1:5" ht="17.100000000000001" customHeight="1">
      <c r="A26" s="116" t="s">
        <v>255</v>
      </c>
      <c r="B26" s="116"/>
      <c r="C26" s="116"/>
      <c r="D26" s="117">
        <v>564740</v>
      </c>
      <c r="E26" s="118"/>
    </row>
    <row r="27" spans="1:5" ht="17.100000000000001" customHeight="1">
      <c r="A27" s="116" t="s">
        <v>256</v>
      </c>
      <c r="B27" s="116"/>
      <c r="C27" s="116"/>
      <c r="D27" s="117">
        <v>18735540</v>
      </c>
      <c r="E27" s="118"/>
    </row>
    <row r="28" spans="1:5" ht="17.100000000000001" customHeight="1">
      <c r="A28" s="116" t="s">
        <v>257</v>
      </c>
      <c r="B28" s="116"/>
      <c r="C28" s="116"/>
      <c r="D28" s="117">
        <v>47125</v>
      </c>
      <c r="E28" s="118"/>
    </row>
    <row r="29" spans="1:5" ht="17.100000000000001" customHeight="1">
      <c r="A29" s="120" t="s">
        <v>258</v>
      </c>
      <c r="B29" s="120"/>
      <c r="C29" s="120"/>
      <c r="D29" s="121">
        <v>2106874435</v>
      </c>
      <c r="E29" s="122"/>
    </row>
    <row r="30" spans="1:5" ht="17.100000000000001" customHeight="1">
      <c r="A30" s="116" t="s">
        <v>259</v>
      </c>
      <c r="B30" s="116"/>
      <c r="C30" s="116"/>
      <c r="D30" s="118"/>
      <c r="E30" s="118"/>
    </row>
    <row r="31" spans="1:5" ht="17.100000000000001" customHeight="1">
      <c r="A31" s="116" t="s">
        <v>260</v>
      </c>
      <c r="B31" s="116"/>
      <c r="C31" s="116"/>
      <c r="D31" s="117">
        <v>4439655556</v>
      </c>
      <c r="E31" s="118"/>
    </row>
    <row r="32" spans="1:5" ht="17.100000000000001" customHeight="1">
      <c r="A32" s="116" t="s">
        <v>341</v>
      </c>
      <c r="B32" s="116"/>
      <c r="C32" s="116"/>
      <c r="D32" s="117">
        <v>3353278057</v>
      </c>
      <c r="E32" s="118"/>
    </row>
    <row r="33" spans="1:5" ht="17.100000000000001" customHeight="1">
      <c r="A33" s="116" t="s">
        <v>261</v>
      </c>
      <c r="B33" s="116"/>
      <c r="C33" s="116"/>
      <c r="D33" s="117">
        <v>903377499</v>
      </c>
      <c r="E33" s="118"/>
    </row>
    <row r="34" spans="1:5" ht="17.100000000000001" customHeight="1">
      <c r="A34" s="116" t="s">
        <v>262</v>
      </c>
      <c r="B34" s="116"/>
      <c r="C34" s="116"/>
      <c r="D34" s="117" t="s">
        <v>24</v>
      </c>
      <c r="E34" s="118"/>
    </row>
    <row r="35" spans="1:5" ht="17.100000000000001" customHeight="1">
      <c r="A35" s="116" t="s">
        <v>263</v>
      </c>
      <c r="B35" s="116"/>
      <c r="C35" s="116"/>
      <c r="D35" s="117">
        <v>183000000</v>
      </c>
      <c r="E35" s="118"/>
    </row>
    <row r="36" spans="1:5" ht="17.100000000000001" customHeight="1">
      <c r="A36" s="116" t="s">
        <v>256</v>
      </c>
      <c r="B36" s="116"/>
      <c r="C36" s="116"/>
      <c r="D36" s="117" t="s">
        <v>24</v>
      </c>
      <c r="E36" s="118"/>
    </row>
    <row r="37" spans="1:5" ht="17.100000000000001" customHeight="1">
      <c r="A37" s="116" t="s">
        <v>264</v>
      </c>
      <c r="B37" s="116"/>
      <c r="C37" s="116"/>
      <c r="D37" s="117">
        <v>2024986908</v>
      </c>
      <c r="E37" s="118"/>
    </row>
    <row r="38" spans="1:5" ht="17.100000000000001" customHeight="1">
      <c r="A38" s="116" t="s">
        <v>251</v>
      </c>
      <c r="B38" s="116"/>
      <c r="C38" s="116"/>
      <c r="D38" s="117">
        <v>838064144</v>
      </c>
      <c r="E38" s="118"/>
    </row>
    <row r="39" spans="1:5" ht="17.100000000000001" customHeight="1">
      <c r="A39" s="116" t="s">
        <v>265</v>
      </c>
      <c r="B39" s="116"/>
      <c r="C39" s="116"/>
      <c r="D39" s="117">
        <v>664910000</v>
      </c>
      <c r="E39" s="118"/>
    </row>
    <row r="40" spans="1:5" ht="17.100000000000001" customHeight="1">
      <c r="A40" s="116" t="s">
        <v>266</v>
      </c>
      <c r="B40" s="116"/>
      <c r="C40" s="116"/>
      <c r="D40" s="117">
        <v>183000000</v>
      </c>
      <c r="E40" s="118"/>
    </row>
    <row r="41" spans="1:5" ht="17.100000000000001" customHeight="1">
      <c r="A41" s="116" t="s">
        <v>267</v>
      </c>
      <c r="B41" s="116"/>
      <c r="C41" s="116"/>
      <c r="D41" s="117">
        <v>339012764</v>
      </c>
      <c r="E41" s="118"/>
    </row>
    <row r="42" spans="1:5" ht="17.100000000000001" customHeight="1">
      <c r="A42" s="116" t="s">
        <v>253</v>
      </c>
      <c r="B42" s="116"/>
      <c r="C42" s="116"/>
      <c r="D42" s="117" t="s">
        <v>24</v>
      </c>
      <c r="E42" s="118"/>
    </row>
    <row r="43" spans="1:5" ht="17.100000000000001" customHeight="1">
      <c r="A43" s="120" t="s">
        <v>268</v>
      </c>
      <c r="B43" s="120"/>
      <c r="C43" s="120"/>
      <c r="D43" s="121">
        <v>-2414668648</v>
      </c>
      <c r="E43" s="122"/>
    </row>
    <row r="44" spans="1:5" ht="17.100000000000001" customHeight="1">
      <c r="A44" s="116" t="s">
        <v>269</v>
      </c>
      <c r="B44" s="116"/>
      <c r="C44" s="116"/>
      <c r="D44" s="118"/>
      <c r="E44" s="118"/>
    </row>
    <row r="45" spans="1:5" ht="17.100000000000001" customHeight="1">
      <c r="A45" s="116" t="s">
        <v>270</v>
      </c>
      <c r="B45" s="116"/>
      <c r="C45" s="116"/>
      <c r="D45" s="117">
        <v>2981882062</v>
      </c>
      <c r="E45" s="118"/>
    </row>
    <row r="46" spans="1:5" ht="17.100000000000001" customHeight="1">
      <c r="A46" s="116" t="s">
        <v>271</v>
      </c>
      <c r="B46" s="116"/>
      <c r="C46" s="116"/>
      <c r="D46" s="117">
        <v>2920189848</v>
      </c>
      <c r="E46" s="118"/>
    </row>
    <row r="47" spans="1:5" ht="17.100000000000001" customHeight="1">
      <c r="A47" s="116" t="s">
        <v>256</v>
      </c>
      <c r="B47" s="116"/>
      <c r="C47" s="116"/>
      <c r="D47" s="117">
        <v>61692214</v>
      </c>
      <c r="E47" s="118"/>
    </row>
    <row r="48" spans="1:5" ht="17.100000000000001" customHeight="1">
      <c r="A48" s="116" t="s">
        <v>272</v>
      </c>
      <c r="B48" s="116"/>
      <c r="C48" s="116"/>
      <c r="D48" s="117">
        <v>3450938000</v>
      </c>
      <c r="E48" s="118"/>
    </row>
    <row r="49" spans="1:5" ht="17.100000000000001" customHeight="1">
      <c r="A49" s="116" t="s">
        <v>273</v>
      </c>
      <c r="B49" s="116"/>
      <c r="C49" s="116"/>
      <c r="D49" s="117">
        <v>3450938000</v>
      </c>
      <c r="E49" s="118"/>
    </row>
    <row r="50" spans="1:5" ht="17.100000000000001" customHeight="1">
      <c r="A50" s="116" t="s">
        <v>253</v>
      </c>
      <c r="B50" s="116"/>
      <c r="C50" s="116"/>
      <c r="D50" s="117" t="s">
        <v>24</v>
      </c>
      <c r="E50" s="118"/>
    </row>
    <row r="51" spans="1:5" ht="17.100000000000001" customHeight="1">
      <c r="A51" s="120" t="s">
        <v>274</v>
      </c>
      <c r="B51" s="120"/>
      <c r="C51" s="120"/>
      <c r="D51" s="121">
        <v>469055938</v>
      </c>
      <c r="E51" s="122"/>
    </row>
    <row r="52" spans="1:5" ht="17.100000000000001" customHeight="1">
      <c r="A52" s="120" t="s">
        <v>275</v>
      </c>
      <c r="B52" s="120"/>
      <c r="C52" s="120"/>
      <c r="D52" s="121">
        <v>161261725</v>
      </c>
      <c r="E52" s="122"/>
    </row>
    <row r="53" spans="1:5" ht="17.100000000000001" customHeight="1">
      <c r="A53" s="120" t="s">
        <v>276</v>
      </c>
      <c r="B53" s="120"/>
      <c r="C53" s="120"/>
      <c r="D53" s="121">
        <v>2711071090</v>
      </c>
      <c r="E53" s="122"/>
    </row>
    <row r="54" spans="1:5" ht="17.100000000000001" customHeight="1">
      <c r="A54" s="120" t="s">
        <v>277</v>
      </c>
      <c r="B54" s="120"/>
      <c r="C54" s="120"/>
      <c r="D54" s="121">
        <v>2872332815</v>
      </c>
      <c r="E54" s="122"/>
    </row>
    <row r="56" spans="1:5" ht="17.100000000000001" customHeight="1">
      <c r="A56" s="120" t="s">
        <v>278</v>
      </c>
      <c r="B56" s="120"/>
      <c r="C56" s="120"/>
      <c r="D56" s="121">
        <v>86623120</v>
      </c>
      <c r="E56" s="122"/>
    </row>
    <row r="57" spans="1:5" ht="17.100000000000001" customHeight="1">
      <c r="A57" s="120" t="s">
        <v>279</v>
      </c>
      <c r="B57" s="120"/>
      <c r="C57" s="120"/>
      <c r="D57" s="121">
        <v>-39253973</v>
      </c>
      <c r="E57" s="122"/>
    </row>
    <row r="58" spans="1:5" ht="17.100000000000001" customHeight="1">
      <c r="A58" s="120" t="s">
        <v>280</v>
      </c>
      <c r="B58" s="120"/>
      <c r="C58" s="120"/>
      <c r="D58" s="121">
        <v>47369147</v>
      </c>
      <c r="E58" s="122"/>
    </row>
    <row r="59" spans="1:5" ht="17.100000000000001" customHeight="1">
      <c r="A59" s="120" t="s">
        <v>281</v>
      </c>
      <c r="B59" s="120"/>
      <c r="C59" s="120"/>
      <c r="D59" s="121">
        <v>2919701962</v>
      </c>
      <c r="E59" s="122"/>
    </row>
    <row r="60" spans="1:5" ht="17.100000000000001" customHeight="1">
      <c r="A60" s="14"/>
      <c r="B60" s="14"/>
      <c r="C60" s="14"/>
      <c r="D60" s="14"/>
      <c r="E60" s="14"/>
    </row>
    <row r="61" spans="1:5">
      <c r="A61" s="2"/>
    </row>
    <row r="62" spans="1:5">
      <c r="A62" s="2"/>
    </row>
    <row r="63" spans="1:5">
      <c r="A63" s="2"/>
    </row>
  </sheetData>
  <mergeCells count="107">
    <mergeCell ref="A51:C51"/>
    <mergeCell ref="D51:E51"/>
    <mergeCell ref="A52:C52"/>
    <mergeCell ref="D52:E52"/>
    <mergeCell ref="A53:C53"/>
    <mergeCell ref="D53:E53"/>
    <mergeCell ref="A48:C48"/>
    <mergeCell ref="D48:E48"/>
    <mergeCell ref="A49:C49"/>
    <mergeCell ref="D49:E49"/>
    <mergeCell ref="A50:C50"/>
    <mergeCell ref="D50:E50"/>
    <mergeCell ref="A56:C56"/>
    <mergeCell ref="D56:E56"/>
    <mergeCell ref="A58:C58"/>
    <mergeCell ref="D58:E58"/>
    <mergeCell ref="A59:C59"/>
    <mergeCell ref="D59:E59"/>
    <mergeCell ref="A54:C54"/>
    <mergeCell ref="D54:E54"/>
    <mergeCell ref="A57:C57"/>
    <mergeCell ref="D57:E57"/>
    <mergeCell ref="A45:C45"/>
    <mergeCell ref="D45:E45"/>
    <mergeCell ref="A46:C46"/>
    <mergeCell ref="D46:E46"/>
    <mergeCell ref="A47:C47"/>
    <mergeCell ref="D47:E47"/>
    <mergeCell ref="A42:C42"/>
    <mergeCell ref="D42:E42"/>
    <mergeCell ref="A43:C43"/>
    <mergeCell ref="D43:E43"/>
    <mergeCell ref="A44:C44"/>
    <mergeCell ref="D44:E44"/>
    <mergeCell ref="A39:C39"/>
    <mergeCell ref="D39:E39"/>
    <mergeCell ref="A40:C40"/>
    <mergeCell ref="D40:E40"/>
    <mergeCell ref="A41:C41"/>
    <mergeCell ref="D41:E41"/>
    <mergeCell ref="A36:C36"/>
    <mergeCell ref="D36:E36"/>
    <mergeCell ref="A37:C37"/>
    <mergeCell ref="D37:E37"/>
    <mergeCell ref="A38:C38"/>
    <mergeCell ref="D38:E38"/>
    <mergeCell ref="A33:C33"/>
    <mergeCell ref="D33:E33"/>
    <mergeCell ref="A34:C34"/>
    <mergeCell ref="D34:E34"/>
    <mergeCell ref="A35:C35"/>
    <mergeCell ref="D35:E35"/>
    <mergeCell ref="A30:C30"/>
    <mergeCell ref="D30:E30"/>
    <mergeCell ref="A31:C31"/>
    <mergeCell ref="D31:E31"/>
    <mergeCell ref="A32:C32"/>
    <mergeCell ref="D32:E32"/>
    <mergeCell ref="A27:C27"/>
    <mergeCell ref="D27:E27"/>
    <mergeCell ref="A28:C28"/>
    <mergeCell ref="D28:E28"/>
    <mergeCell ref="A29:C29"/>
    <mergeCell ref="D29:E29"/>
    <mergeCell ref="A24:C24"/>
    <mergeCell ref="D24:E24"/>
    <mergeCell ref="A25:C25"/>
    <mergeCell ref="D25:E25"/>
    <mergeCell ref="A26:C26"/>
    <mergeCell ref="D26:E26"/>
    <mergeCell ref="A21:C21"/>
    <mergeCell ref="D21:E21"/>
    <mergeCell ref="A22:C22"/>
    <mergeCell ref="D22:E22"/>
    <mergeCell ref="A23:C23"/>
    <mergeCell ref="D23:E23"/>
    <mergeCell ref="A18:C18"/>
    <mergeCell ref="D18:E18"/>
    <mergeCell ref="A19:C19"/>
    <mergeCell ref="D19:E19"/>
    <mergeCell ref="A20:C20"/>
    <mergeCell ref="D20:E20"/>
    <mergeCell ref="A15:C15"/>
    <mergeCell ref="D15:E15"/>
    <mergeCell ref="A16:C16"/>
    <mergeCell ref="D16:E16"/>
    <mergeCell ref="A17:C17"/>
    <mergeCell ref="D17:E17"/>
    <mergeCell ref="A12:C12"/>
    <mergeCell ref="D12:E12"/>
    <mergeCell ref="A13:C13"/>
    <mergeCell ref="D13:E13"/>
    <mergeCell ref="A14:C14"/>
    <mergeCell ref="D14:E14"/>
    <mergeCell ref="A9:C9"/>
    <mergeCell ref="D9:E9"/>
    <mergeCell ref="A10:C10"/>
    <mergeCell ref="D10:E10"/>
    <mergeCell ref="A11:C11"/>
    <mergeCell ref="D11:E11"/>
    <mergeCell ref="A2:E2"/>
    <mergeCell ref="A3:E3"/>
    <mergeCell ref="A8:C8"/>
    <mergeCell ref="D8:E8"/>
    <mergeCell ref="A4:E4"/>
    <mergeCell ref="A7:C7"/>
    <mergeCell ref="D7:E7"/>
  </mergeCells>
  <phoneticPr fontId="9"/>
  <printOptions horizontalCentered="1"/>
  <pageMargins left="0.3888888888888889" right="0.3888888888888889" top="0.3888888888888889" bottom="0.3888888888888889" header="0.19444444444444445" footer="0.19444444444444445"/>
  <pageSetup paperSize="9" orientation="portrait"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tabColor rgb="FFFF0000"/>
  </sheetPr>
  <dimension ref="A1:I45"/>
  <sheetViews>
    <sheetView topLeftCell="A4" workbookViewId="0">
      <selection sqref="A1:D1"/>
    </sheetView>
  </sheetViews>
  <sheetFormatPr defaultRowHeight="18.75"/>
  <cols>
    <col min="1" max="1" width="40.125" bestFit="1" customWidth="1"/>
    <col min="2" max="2" width="21.375" bestFit="1" customWidth="1"/>
    <col min="3" max="3" width="3.375" bestFit="1" customWidth="1"/>
    <col min="4" max="4" width="40.125" bestFit="1" customWidth="1"/>
    <col min="5" max="5" width="30.25" bestFit="1" customWidth="1"/>
    <col min="6" max="7" width="17.75" style="3" customWidth="1"/>
    <col min="8" max="8" width="9" style="4"/>
    <col min="9" max="9" width="12.75" bestFit="1" customWidth="1"/>
  </cols>
  <sheetData>
    <row r="1" spans="1:8" s="4" customFormat="1" ht="30" customHeight="1">
      <c r="A1" s="140" t="s">
        <v>288</v>
      </c>
      <c r="B1" s="140"/>
      <c r="C1" s="140"/>
      <c r="D1" s="140"/>
      <c r="E1" s="15" t="s">
        <v>284</v>
      </c>
      <c r="F1" s="6" t="s">
        <v>285</v>
      </c>
      <c r="G1" s="6" t="s">
        <v>286</v>
      </c>
      <c r="H1" s="7" t="s">
        <v>287</v>
      </c>
    </row>
    <row r="2" spans="1:8">
      <c r="A2" s="123" t="s">
        <v>282</v>
      </c>
      <c r="B2" s="126" t="s">
        <v>283</v>
      </c>
      <c r="C2" s="1" t="s">
        <v>290</v>
      </c>
      <c r="D2" s="1" t="s">
        <v>294</v>
      </c>
      <c r="E2" s="1" t="s">
        <v>368</v>
      </c>
      <c r="F2" s="22">
        <f>+'1.(1)①有形固定資産の明細'!H23</f>
        <v>160689724695</v>
      </c>
      <c r="G2" s="22">
        <f>'貸借対照表(BS)'!$B$9</f>
        <v>160689724695</v>
      </c>
      <c r="H2" s="5" t="str">
        <f>IF(F2=G2,"○","×")</f>
        <v>○</v>
      </c>
    </row>
    <row r="3" spans="1:8">
      <c r="A3" s="125"/>
      <c r="B3" s="126"/>
      <c r="C3" s="1" t="s">
        <v>291</v>
      </c>
      <c r="D3" s="1" t="s">
        <v>295</v>
      </c>
      <c r="E3" s="1" t="s">
        <v>368</v>
      </c>
      <c r="F3" s="22">
        <f>+'1.(1)②有形固定資産に係る行政目的別の明細'!I23</f>
        <v>160689724695</v>
      </c>
      <c r="G3" s="22">
        <f>'貸借対照表(BS)'!$B$9</f>
        <v>160689724695</v>
      </c>
      <c r="H3" s="5" t="str">
        <f>IF(F3=G3,"○","×")</f>
        <v>○</v>
      </c>
    </row>
    <row r="4" spans="1:8">
      <c r="A4" s="125"/>
      <c r="B4" s="126"/>
      <c r="C4" s="123" t="s">
        <v>289</v>
      </c>
      <c r="D4" s="123" t="s">
        <v>296</v>
      </c>
      <c r="E4" s="1" t="s">
        <v>446</v>
      </c>
      <c r="F4" s="25">
        <f>VLOOKUP("合計",市場価格のあるもの,4,FALSE)+VLOOKUP("合計",市場価格のないもののうち連結対象団体に対するもの,2,FALSE)+VLOOKUP("合計",市場価格のないもののうち連結対象団体以外に対するもの,10,FALSE)</f>
        <v>15753008</v>
      </c>
      <c r="G4" s="26">
        <f>IF(ISNUMBER('貸借対照表(BS)'!$B$41),'貸借対照表(BS)'!$B$41,0)</f>
        <v>15753008</v>
      </c>
      <c r="H4" s="5" t="str">
        <f>IF(F4=G4,"○","×")</f>
        <v>○</v>
      </c>
    </row>
    <row r="5" spans="1:8">
      <c r="A5" s="125"/>
      <c r="B5" s="126"/>
      <c r="C5" s="124"/>
      <c r="D5" s="124"/>
      <c r="E5" s="1" t="s">
        <v>447</v>
      </c>
      <c r="F5" s="25">
        <f>VLOOKUP("合計",市場価格のないもののうち連結対象団体に対するもの,9,FALSE)</f>
        <v>0</v>
      </c>
      <c r="G5" s="26">
        <f>IF(ISNUMBER('貸借対照表(BS)'!$B$45),-'貸借対照表(BS)'!$B$45,0)</f>
        <v>0</v>
      </c>
      <c r="H5" s="5" t="str">
        <f>IF(F5=G5,"○","×")</f>
        <v>○</v>
      </c>
    </row>
    <row r="6" spans="1:8">
      <c r="A6" s="125"/>
      <c r="B6" s="126"/>
      <c r="C6" s="126" t="s">
        <v>292</v>
      </c>
      <c r="D6" s="126" t="s">
        <v>32</v>
      </c>
      <c r="E6" s="1" t="s">
        <v>297</v>
      </c>
      <c r="F6" s="22">
        <f>SUMIFS('1.(1)④基金の明細'!$F$6:$F$13,'1.(1)④基金の明細'!$A$6:$A$13,"財政調整基金")</f>
        <v>1863743097</v>
      </c>
      <c r="G6" s="22">
        <f>IF(ISNUMBER('貸借対照表(BS)'!$B$58),'貸借対照表(BS)'!$B$58,0)</f>
        <v>1863743097</v>
      </c>
      <c r="H6" s="5" t="str">
        <f t="shared" ref="H6:H39" si="0">IF(F6=G6,"○","×")</f>
        <v>○</v>
      </c>
    </row>
    <row r="7" spans="1:8">
      <c r="A7" s="125"/>
      <c r="B7" s="126"/>
      <c r="C7" s="126"/>
      <c r="D7" s="126"/>
      <c r="E7" s="1" t="s">
        <v>298</v>
      </c>
      <c r="F7" s="22">
        <f>SUMIFS('1.(1)④基金の明細'!$F$6:$F$13,'1.(1)④基金の明細'!$A$6:$A$13,"減債基金")</f>
        <v>11152903</v>
      </c>
      <c r="G7" s="22">
        <f>IF(ISNUMBER('貸借対照表(BS)'!$B$49),'貸借対照表(BS)'!$B$49,0)+IF(ISNUMBER('貸借対照表(BS)'!$B$59),'貸借対照表(BS)'!$B$59,0)</f>
        <v>11152903</v>
      </c>
      <c r="H7" s="5" t="str">
        <f t="shared" si="0"/>
        <v>○</v>
      </c>
    </row>
    <row r="8" spans="1:8">
      <c r="A8" s="125"/>
      <c r="B8" s="126"/>
      <c r="C8" s="126"/>
      <c r="D8" s="126"/>
      <c r="E8" s="1" t="s">
        <v>299</v>
      </c>
      <c r="F8" s="22">
        <f>SUMIFS('1.(1)④基金の明細'!$F:$F,'1.(1)④基金の明細'!$A:$A,"合計")-SUM(F6:F7)</f>
        <v>2803057000</v>
      </c>
      <c r="G8" s="22">
        <f>IF(ISNUMBER('貸借対照表(BS)'!$B$50),'貸借対照表(BS)'!$B$50,0)</f>
        <v>2803057000</v>
      </c>
      <c r="H8" s="5" t="str">
        <f t="shared" si="0"/>
        <v>○</v>
      </c>
    </row>
    <row r="9" spans="1:8">
      <c r="A9" s="125"/>
      <c r="B9" s="126"/>
      <c r="C9" s="126" t="s">
        <v>293</v>
      </c>
      <c r="D9" s="126" t="s">
        <v>300</v>
      </c>
      <c r="E9" s="1" t="s">
        <v>301</v>
      </c>
      <c r="F9" s="22">
        <f>SUMIFS('1.(1)⑤貸付金の明細'!B:B,'1.(1)⑤貸付金の明細'!A:A,"合計")</f>
        <v>0</v>
      </c>
      <c r="G9" s="22">
        <f>IF(ISNUMBER('貸借対照表(BS)'!$B$47),'貸借対照表(BS)'!$B$47,0)</f>
        <v>0</v>
      </c>
      <c r="H9" s="5" t="str">
        <f t="shared" si="0"/>
        <v>○</v>
      </c>
    </row>
    <row r="10" spans="1:8">
      <c r="A10" s="125"/>
      <c r="B10" s="126"/>
      <c r="C10" s="126"/>
      <c r="D10" s="126"/>
      <c r="E10" s="1" t="s">
        <v>302</v>
      </c>
      <c r="F10" s="22">
        <f>SUMIFS('1.(1)⑤貸付金の明細'!D:D,'1.(1)⑤貸付金の明細'!A:A,"合計")</f>
        <v>0</v>
      </c>
      <c r="G10" s="22">
        <f>IF(ISNUMBER('貸借対照表(BS)'!$B$56),'貸借対照表(BS)'!$B$56,0)</f>
        <v>0</v>
      </c>
      <c r="H10" s="5" t="str">
        <f t="shared" si="0"/>
        <v>○</v>
      </c>
    </row>
    <row r="11" spans="1:8">
      <c r="A11" s="125"/>
      <c r="B11" s="126"/>
      <c r="C11" s="1" t="s">
        <v>303</v>
      </c>
      <c r="D11" s="1" t="s">
        <v>45</v>
      </c>
      <c r="E11" s="1" t="s">
        <v>306</v>
      </c>
      <c r="F11" s="22">
        <f>SUMIFS('1.(1)⑥長期延滞債権の明細'!B:B,'1.(1)⑥長期延滞債権の明細'!A:A,"合計")</f>
        <v>259582628</v>
      </c>
      <c r="G11" s="22">
        <f>IF(ISNUMBER('貸借対照表(BS)'!$B$46),'貸借対照表(BS)'!$B$46,0)</f>
        <v>259582628</v>
      </c>
      <c r="H11" s="5" t="str">
        <f t="shared" si="0"/>
        <v>○</v>
      </c>
    </row>
    <row r="12" spans="1:8">
      <c r="A12" s="125"/>
      <c r="B12" s="126"/>
      <c r="C12" s="1" t="s">
        <v>305</v>
      </c>
      <c r="D12" s="1" t="s">
        <v>40</v>
      </c>
      <c r="E12" s="1" t="s">
        <v>304</v>
      </c>
      <c r="F12" s="22">
        <f>SUMIFS('1.(1)⑦未収金の明細'!B:B,'1.(1)⑦未収金の明細'!A:A,"合計")</f>
        <v>381729881</v>
      </c>
      <c r="G12" s="22">
        <f>IF(ISNUMBER('貸借対照表(BS)'!$B$55),'貸借対照表(BS)'!$B$55,0)</f>
        <v>381729881</v>
      </c>
      <c r="H12" s="5" t="str">
        <f t="shared" si="0"/>
        <v>○</v>
      </c>
    </row>
    <row r="13" spans="1:8">
      <c r="A13" s="125"/>
      <c r="B13" s="126"/>
      <c r="C13" s="1" t="s">
        <v>293</v>
      </c>
      <c r="D13" s="123" t="s">
        <v>335</v>
      </c>
      <c r="E13" s="123" t="s">
        <v>97</v>
      </c>
      <c r="F13" s="136">
        <f>SUMIFS('1.(1)⑤貸付金の明細'!C:C,'1.(1)⑤貸付金の明細'!A:A,"合計")+SUMIFS('1.(1)⑥長期延滞債権の明細'!C:C,'1.(1)⑥長期延滞債権の明細'!A:A,"合計")</f>
        <v>28107892</v>
      </c>
      <c r="G13" s="136">
        <f>-IF(ISNUMBER('貸借対照表(BS)'!$B$52),'貸借対照表(BS)'!$B$52,0)</f>
        <v>28107892</v>
      </c>
      <c r="H13" s="138" t="str">
        <f t="shared" si="0"/>
        <v>○</v>
      </c>
    </row>
    <row r="14" spans="1:8">
      <c r="A14" s="125"/>
      <c r="B14" s="126"/>
      <c r="C14" s="1" t="s">
        <v>303</v>
      </c>
      <c r="D14" s="124"/>
      <c r="E14" s="124"/>
      <c r="F14" s="137"/>
      <c r="G14" s="137"/>
      <c r="H14" s="139"/>
    </row>
    <row r="15" spans="1:8">
      <c r="A15" s="125"/>
      <c r="B15" s="126"/>
      <c r="C15" s="1" t="s">
        <v>293</v>
      </c>
      <c r="D15" s="123" t="s">
        <v>336</v>
      </c>
      <c r="E15" s="123" t="s">
        <v>337</v>
      </c>
      <c r="F15" s="136">
        <f>SUMIFS('1.(1)⑤貸付金の明細'!E:E,'1.(1)⑤貸付金の明細'!A:A,"合計")+SUMIFS('1.(1)⑦未収金の明細'!C:C,'1.(1)⑦未収金の明細'!A:A,"合計")</f>
        <v>16204103</v>
      </c>
      <c r="G15" s="136">
        <f>-IF(ISNUMBER('貸借対照表(BS)'!$B$62),'貸借対照表(BS)'!$B$62,0)</f>
        <v>16204103</v>
      </c>
      <c r="H15" s="138" t="str">
        <f t="shared" ref="H15" si="1">IF(F15=G15,"○","×")</f>
        <v>○</v>
      </c>
    </row>
    <row r="16" spans="1:8">
      <c r="A16" s="125"/>
      <c r="B16" s="126"/>
      <c r="C16" s="1" t="s">
        <v>305</v>
      </c>
      <c r="D16" s="124"/>
      <c r="E16" s="124"/>
      <c r="F16" s="137"/>
      <c r="G16" s="137"/>
      <c r="H16" s="139"/>
    </row>
    <row r="17" spans="1:8">
      <c r="A17" s="125"/>
      <c r="B17" s="126" t="s">
        <v>307</v>
      </c>
      <c r="C17" s="126" t="s">
        <v>290</v>
      </c>
      <c r="D17" s="126" t="s">
        <v>46</v>
      </c>
      <c r="E17" s="1" t="s">
        <v>309</v>
      </c>
      <c r="F17" s="22">
        <f>SUMIFS('1.(2)①地方債等（借入先別）の明細'!B:B,'1.(2)①地方債等（借入先別）の明細'!A:A,"*合計")-F18</f>
        <v>26517662568</v>
      </c>
      <c r="G17" s="22">
        <f>IF(ISNUMBER('貸借対照表(BS)'!$E$9),'貸借対照表(BS)'!$E$9,0)</f>
        <v>26517662568</v>
      </c>
      <c r="H17" s="5" t="str">
        <f t="shared" si="0"/>
        <v>○</v>
      </c>
    </row>
    <row r="18" spans="1:8">
      <c r="A18" s="125"/>
      <c r="B18" s="126"/>
      <c r="C18" s="126"/>
      <c r="D18" s="126"/>
      <c r="E18" s="1" t="s">
        <v>308</v>
      </c>
      <c r="F18" s="22">
        <f>SUMIFS('1.(2)①地方債等（借入先別）の明細'!C:C,'1.(2)①地方債等（借入先別）の明細'!A:A,"*合計")</f>
        <v>2498365439</v>
      </c>
      <c r="G18" s="22">
        <f>IF(ISNUMBER('貸借対照表(BS)'!$E$15),'貸借対照表(BS)'!$E$15,0)</f>
        <v>2498365439</v>
      </c>
      <c r="H18" s="5" t="str">
        <f t="shared" si="0"/>
        <v>○</v>
      </c>
    </row>
    <row r="19" spans="1:8">
      <c r="A19" s="125"/>
      <c r="B19" s="126"/>
      <c r="C19" s="1" t="s">
        <v>291</v>
      </c>
      <c r="D19" s="1" t="s">
        <v>68</v>
      </c>
      <c r="E19" s="1" t="s">
        <v>310</v>
      </c>
      <c r="F19" s="22">
        <f>'1.(2)②地方債等（利率別）の明細'!$A$7</f>
        <v>29016028007</v>
      </c>
      <c r="G19" s="22">
        <f>IF(ISNUMBER('貸借対照表(BS)'!$E$9),'貸借対照表(BS)'!$E$9,0)+IF(ISNUMBER('貸借対照表(BS)'!$E$15),'貸借対照表(BS)'!$E$15,0)</f>
        <v>29016028007</v>
      </c>
      <c r="H19" s="5" t="str">
        <f t="shared" si="0"/>
        <v>○</v>
      </c>
    </row>
    <row r="20" spans="1:8">
      <c r="A20" s="125"/>
      <c r="B20" s="126"/>
      <c r="C20" s="126" t="s">
        <v>289</v>
      </c>
      <c r="D20" s="126" t="s">
        <v>77</v>
      </c>
      <c r="E20" s="1" t="s">
        <v>309</v>
      </c>
      <c r="F20" s="22">
        <f>'1.(2)③地方債等（返済期間別）の明細'!$A$7-'1.(2)③地方債等（返済期間別）の明細'!$B$7</f>
        <v>26517662568</v>
      </c>
      <c r="G20" s="22">
        <f>IF(ISNUMBER('貸借対照表(BS)'!$E$9),'貸借対照表(BS)'!$E$9,0)</f>
        <v>26517662568</v>
      </c>
      <c r="H20" s="5" t="str">
        <f t="shared" si="0"/>
        <v>○</v>
      </c>
    </row>
    <row r="21" spans="1:8">
      <c r="A21" s="125"/>
      <c r="B21" s="126"/>
      <c r="C21" s="126"/>
      <c r="D21" s="126"/>
      <c r="E21" s="1" t="s">
        <v>308</v>
      </c>
      <c r="F21" s="22">
        <f>'1.(2)③地方債等（返済期間別）の明細'!$B$7</f>
        <v>2498365439</v>
      </c>
      <c r="G21" s="22">
        <f>IF(ISNUMBER('貸借対照表(BS)'!$E$15),'貸借対照表(BS)'!$E$15,0)</f>
        <v>2498365439</v>
      </c>
      <c r="H21" s="5" t="str">
        <f t="shared" si="0"/>
        <v>○</v>
      </c>
    </row>
    <row r="22" spans="1:8">
      <c r="A22" s="125"/>
      <c r="B22" s="126"/>
      <c r="C22" s="1" t="s">
        <v>292</v>
      </c>
      <c r="D22" s="1" t="s">
        <v>87</v>
      </c>
      <c r="E22" s="1" t="s">
        <v>312</v>
      </c>
      <c r="F22" s="22" t="s">
        <v>312</v>
      </c>
      <c r="G22" s="22" t="s">
        <v>312</v>
      </c>
      <c r="H22" s="5" t="s">
        <v>311</v>
      </c>
    </row>
    <row r="23" spans="1:8">
      <c r="A23" s="125"/>
      <c r="B23" s="126"/>
      <c r="C23" s="126" t="s">
        <v>293</v>
      </c>
      <c r="D23" s="126" t="s">
        <v>90</v>
      </c>
      <c r="E23" s="1" t="s">
        <v>97</v>
      </c>
      <c r="F23" s="22">
        <f>SUMIFS('1.(2)⑤引当金の明細'!F:F,'1.(2)⑤引当金の明細'!A:A,E23)</f>
        <v>28107892</v>
      </c>
      <c r="G23" s="22">
        <f>-IF(ISNUMBER('貸借対照表(BS)'!$B$52),'貸借対照表(BS)'!$B$52,0)</f>
        <v>28107892</v>
      </c>
      <c r="H23" s="5" t="str">
        <f t="shared" si="0"/>
        <v>○</v>
      </c>
    </row>
    <row r="24" spans="1:8">
      <c r="A24" s="125"/>
      <c r="B24" s="126"/>
      <c r="C24" s="126"/>
      <c r="D24" s="126"/>
      <c r="E24" s="1" t="s">
        <v>98</v>
      </c>
      <c r="F24" s="22">
        <f>SUMIFS('1.(2)⑤引当金の明細'!F:F,'1.(2)⑤引当金の明細'!A:A,E24)</f>
        <v>16204103</v>
      </c>
      <c r="G24" s="22">
        <f>-IF(ISNUMBER('貸借対照表(BS)'!$B$62),'貸借対照表(BS)'!$B$62,0)</f>
        <v>16204103</v>
      </c>
      <c r="H24" s="5" t="str">
        <f t="shared" si="0"/>
        <v>○</v>
      </c>
    </row>
    <row r="25" spans="1:8">
      <c r="A25" s="125"/>
      <c r="B25" s="126"/>
      <c r="C25" s="126"/>
      <c r="D25" s="126"/>
      <c r="E25" s="1" t="s">
        <v>99</v>
      </c>
      <c r="F25" s="22">
        <f>SUMIFS('1.(2)⑤引当金の明細'!F:F,'1.(2)⑤引当金の明細'!A:A,E25)</f>
        <v>0</v>
      </c>
      <c r="G25" s="22">
        <f>-IF(ISNUMBER('貸借対照表(BS)'!$B$45),'貸借対照表(BS)'!$B$45,0)</f>
        <v>0</v>
      </c>
      <c r="H25" s="5" t="str">
        <f t="shared" si="0"/>
        <v>○</v>
      </c>
    </row>
    <row r="26" spans="1:8">
      <c r="A26" s="125"/>
      <c r="B26" s="126"/>
      <c r="C26" s="126"/>
      <c r="D26" s="126"/>
      <c r="E26" s="1" t="s">
        <v>100</v>
      </c>
      <c r="F26" s="22">
        <f>SUMIFS('1.(2)⑤引当金の明細'!F:F,'1.(2)⑤引当金の明細'!A:A,E26)</f>
        <v>3164920988</v>
      </c>
      <c r="G26" s="22">
        <f>IF(ISNUMBER('貸借対照表(BS)'!$E$11),'貸借対照表(BS)'!$E$11,0)</f>
        <v>3164920988</v>
      </c>
      <c r="H26" s="5" t="str">
        <f t="shared" si="0"/>
        <v>○</v>
      </c>
    </row>
    <row r="27" spans="1:8">
      <c r="A27" s="125"/>
      <c r="B27" s="126"/>
      <c r="C27" s="126"/>
      <c r="D27" s="126"/>
      <c r="E27" s="1" t="s">
        <v>101</v>
      </c>
      <c r="F27" s="22">
        <f>SUMIFS('1.(2)⑤引当金の明細'!F:F,'1.(2)⑤引当金の明細'!A:A,E27)</f>
        <v>0</v>
      </c>
      <c r="G27" s="22">
        <f>IF(ISNUMBER('貸借対照表(BS)'!$E$12),'貸借対照表(BS)'!$E$12,0)</f>
        <v>0</v>
      </c>
      <c r="H27" s="5" t="str">
        <f t="shared" si="0"/>
        <v>○</v>
      </c>
    </row>
    <row r="28" spans="1:8">
      <c r="A28" s="124"/>
      <c r="B28" s="126"/>
      <c r="C28" s="126"/>
      <c r="D28" s="126"/>
      <c r="E28" s="1" t="s">
        <v>102</v>
      </c>
      <c r="F28" s="22">
        <f>SUMIFS('1.(2)⑤引当金の明細'!F:F,'1.(2)⑤引当金の明細'!A:A,E28)</f>
        <v>413370222</v>
      </c>
      <c r="G28" s="22">
        <f>IF(ISNUMBER('貸借対照表(BS)'!$E$20),'貸借対照表(BS)'!$E$20,0)</f>
        <v>413370222</v>
      </c>
      <c r="H28" s="5" t="str">
        <f t="shared" si="0"/>
        <v>○</v>
      </c>
    </row>
    <row r="29" spans="1:8">
      <c r="A29" s="1" t="s">
        <v>313</v>
      </c>
      <c r="B29" s="126" t="s">
        <v>314</v>
      </c>
      <c r="C29" s="126"/>
      <c r="D29" s="126"/>
      <c r="E29" s="1" t="s">
        <v>315</v>
      </c>
      <c r="F29" s="22">
        <f>SUMIFS('2.(1)補助金等の明細'!D:D,'2.(1)補助金等の明細'!A:A,"合計")</f>
        <v>16314089835</v>
      </c>
      <c r="G29" s="22">
        <f>IF(ISNUMBER('行政コスト計算書(PL)'!$D$25),'行政コスト計算書(PL)'!$D$25,0)</f>
        <v>16314089835</v>
      </c>
      <c r="H29" s="5" t="str">
        <f t="shared" si="0"/>
        <v>○</v>
      </c>
    </row>
    <row r="30" spans="1:8">
      <c r="A30" s="123" t="s">
        <v>316</v>
      </c>
      <c r="B30" s="126" t="s">
        <v>317</v>
      </c>
      <c r="C30" s="126"/>
      <c r="D30" s="126"/>
      <c r="E30" s="1" t="s">
        <v>319</v>
      </c>
      <c r="F30" s="22">
        <f>+'3.(1)財源の明細'!E119</f>
        <v>21583942145</v>
      </c>
      <c r="G30" s="22">
        <f>IF(ISNUMBER('純資産変動計算書(NW)'!$B$11),'純資産変動計算書(NW)'!$B$11,0)</f>
        <v>21583942145</v>
      </c>
      <c r="H30" s="5" t="str">
        <f t="shared" si="0"/>
        <v>○</v>
      </c>
    </row>
    <row r="31" spans="1:8">
      <c r="A31" s="125"/>
      <c r="B31" s="126"/>
      <c r="C31" s="126"/>
      <c r="D31" s="126"/>
      <c r="E31" s="1" t="s">
        <v>320</v>
      </c>
      <c r="F31" s="22">
        <f>+'3.(1)財源の明細'!E122</f>
        <v>20822422417</v>
      </c>
      <c r="G31" s="22">
        <f>IF(ISNUMBER('純資産変動計算書(NW)'!$B$12),'純資産変動計算書(NW)'!$B$12,0)</f>
        <v>20822422417</v>
      </c>
      <c r="H31" s="5" t="str">
        <f t="shared" si="0"/>
        <v>○</v>
      </c>
    </row>
    <row r="32" spans="1:8" ht="18.75" hidden="1" customHeight="1">
      <c r="A32" s="125"/>
      <c r="B32" s="126"/>
      <c r="C32" s="126"/>
      <c r="D32" s="126"/>
      <c r="E32" s="1" t="s">
        <v>415</v>
      </c>
      <c r="F32" s="22">
        <f>+'3.(1)財源の明細'!E120</f>
        <v>664494529</v>
      </c>
      <c r="G32" s="22">
        <f>+IF(ISNUMBER('資金収支計算書(CF)'!D38),'資金収支計算書(CF)'!D38,0)</f>
        <v>838064144</v>
      </c>
      <c r="H32" s="5" t="str">
        <f t="shared" si="0"/>
        <v>×</v>
      </c>
    </row>
    <row r="33" spans="1:9">
      <c r="A33" s="125"/>
      <c r="B33" s="127" t="s">
        <v>318</v>
      </c>
      <c r="C33" s="128"/>
      <c r="D33" s="129"/>
      <c r="E33" s="1" t="s">
        <v>416</v>
      </c>
      <c r="F33" s="22">
        <f>SUMIFS('3.(2)財源情報の明細'!B:B,'3.(2)財源情報の明細'!A:A,E33)</f>
        <v>43614127331</v>
      </c>
      <c r="G33" s="22">
        <f>IF(ISNUMBER('純資産変動計算書(NW)'!$B$9),-'純資産変動計算書(NW)'!$B$9,0)</f>
        <v>43614127331</v>
      </c>
      <c r="H33" s="5" t="str">
        <f t="shared" si="0"/>
        <v>○</v>
      </c>
    </row>
    <row r="34" spans="1:9">
      <c r="A34" s="125"/>
      <c r="B34" s="130"/>
      <c r="C34" s="131"/>
      <c r="D34" s="132"/>
      <c r="E34" s="1" t="s">
        <v>417</v>
      </c>
      <c r="F34" s="22">
        <f>SUMIFS('3.(2)財源情報の明細'!B:B,'3.(2)財源情報の明細'!A:A,E34)</f>
        <v>3536231642</v>
      </c>
      <c r="G34" s="22">
        <f>IF(ISNUMBER('純資産変動計算書(NW)'!$C$15),'純資産変動計算書(NW)'!$C$15,0)</f>
        <v>3536231642</v>
      </c>
      <c r="H34" s="5" t="str">
        <f t="shared" si="0"/>
        <v>○</v>
      </c>
    </row>
    <row r="35" spans="1:9">
      <c r="A35" s="125"/>
      <c r="B35" s="130"/>
      <c r="C35" s="131"/>
      <c r="D35" s="132"/>
      <c r="E35" s="1" t="s">
        <v>373</v>
      </c>
      <c r="F35" s="22">
        <f>SUMIFS('3.(2)財源情報の明細'!B:B,'3.(2)財源情報の明細'!A:A,E35)</f>
        <v>1214007502</v>
      </c>
      <c r="G35" s="22">
        <f>IF(ISNUMBER('純資産変動計算書(NW)'!$C$17),'純資産変動計算書(NW)'!$C$17,0)</f>
        <v>1214007502</v>
      </c>
      <c r="H35" s="5" t="str">
        <f t="shared" si="0"/>
        <v>○</v>
      </c>
    </row>
    <row r="36" spans="1:9">
      <c r="A36" s="125"/>
      <c r="B36" s="130"/>
      <c r="C36" s="131"/>
      <c r="D36" s="132"/>
      <c r="E36" s="1" t="s">
        <v>320</v>
      </c>
      <c r="F36" s="22">
        <f>SUMIFS('3.(2)財源情報の明細'!C:C,'3.(2)財源情報の明細'!A:A,"合計")</f>
        <v>20822422417</v>
      </c>
      <c r="G36" s="22">
        <f>IF(ISNUMBER('純資産変動計算書(NW)'!$B$12),'純資産変動計算書(NW)'!$B$12,0)</f>
        <v>20822422417</v>
      </c>
      <c r="H36" s="5" t="str">
        <f>IF(F36+I36=G36,"○","×")</f>
        <v>○</v>
      </c>
      <c r="I36" s="23"/>
    </row>
    <row r="37" spans="1:9">
      <c r="A37" s="125"/>
      <c r="B37" s="130"/>
      <c r="C37" s="131"/>
      <c r="D37" s="132"/>
      <c r="E37" s="1" t="s">
        <v>376</v>
      </c>
      <c r="F37" s="22">
        <f>SUMIFS('3.(2)財源情報の明細'!D:D,'3.(2)財源情報の明細'!A:A,"合計")</f>
        <v>2950938000</v>
      </c>
      <c r="G37" s="22">
        <f>IF(ISNUMBER('資金収支計算書(CF)'!$D$49),'資金収支計算書(CF)'!$D$49,0)</f>
        <v>3450938000</v>
      </c>
      <c r="H37" s="5" t="str">
        <f>IF(F37+I37=G37,"○","×")</f>
        <v>○</v>
      </c>
      <c r="I37" s="23">
        <v>500000000</v>
      </c>
    </row>
    <row r="38" spans="1:9" ht="18.75" customHeight="1">
      <c r="A38" s="124"/>
      <c r="B38" s="133"/>
      <c r="C38" s="134"/>
      <c r="D38" s="135"/>
      <c r="E38" s="1" t="s">
        <v>409</v>
      </c>
      <c r="F38" s="22">
        <f>SUMIFS('3.(2)財源情報の明細'!E:E,'3.(2)財源情報の明細'!A:A,"合計")</f>
        <v>19821680634</v>
      </c>
      <c r="G38" s="22">
        <f>IF(ISNUMBER('純資産変動計算書(NW)'!$B$11),'純資産変動計算書(NW)'!$B$11-'資金収支計算書(CF)'!$D$45,0)</f>
        <v>18602060083</v>
      </c>
      <c r="H38" s="5" t="str">
        <f>IF(F38-I36-I37-I38=G38,"○","×")</f>
        <v>○</v>
      </c>
      <c r="I38" s="23">
        <f>9562000+122554165+587504386</f>
        <v>719620551</v>
      </c>
    </row>
    <row r="39" spans="1:9">
      <c r="A39" s="1" t="s">
        <v>321</v>
      </c>
      <c r="B39" s="126" t="s">
        <v>322</v>
      </c>
      <c r="C39" s="126"/>
      <c r="D39" s="126"/>
      <c r="E39" s="1" t="s">
        <v>277</v>
      </c>
      <c r="F39" s="22">
        <f>SUMIFS('4.(1)資金の明細'!B:B,'4.(1)資金の明細'!A:A,"合計")</f>
        <v>2872332815</v>
      </c>
      <c r="G39" s="22">
        <f>IF(ISNUMBER('資金収支計算書(CF)'!$D$54),'資金収支計算書(CF)'!$D$54,0)</f>
        <v>2872332815</v>
      </c>
      <c r="H39" s="5" t="str">
        <f t="shared" si="0"/>
        <v>○</v>
      </c>
    </row>
    <row r="41" spans="1:9">
      <c r="F41" s="9" t="s">
        <v>378</v>
      </c>
      <c r="G41" s="9" t="s">
        <v>379</v>
      </c>
    </row>
    <row r="42" spans="1:9">
      <c r="D42" s="126" t="s">
        <v>377</v>
      </c>
      <c r="E42" s="1" t="s">
        <v>380</v>
      </c>
      <c r="F42" s="8">
        <f>+'貸借対照表(BS)'!E25</f>
        <v>165723913656</v>
      </c>
      <c r="G42" s="8">
        <f>+'純資産変動計算書(NW)'!C23</f>
        <v>165723913656</v>
      </c>
      <c r="H42" s="5" t="str">
        <f t="shared" ref="H42:H45" si="2">IF(F42=G42,"○","×")</f>
        <v>○</v>
      </c>
    </row>
    <row r="43" spans="1:9">
      <c r="D43" s="126"/>
      <c r="E43" s="24" t="s">
        <v>381</v>
      </c>
      <c r="F43" s="8">
        <f>+'貸借対照表(BS)'!E26</f>
        <v>-53345657966</v>
      </c>
      <c r="G43" s="8">
        <f>+'純資産変動計算書(NW)'!D23</f>
        <v>-53345657966</v>
      </c>
      <c r="H43" s="11" t="str">
        <f t="shared" si="2"/>
        <v>○</v>
      </c>
    </row>
    <row r="44" spans="1:9">
      <c r="F44" s="9" t="s">
        <v>378</v>
      </c>
      <c r="G44" s="9" t="s">
        <v>384</v>
      </c>
    </row>
    <row r="45" spans="1:9">
      <c r="D45" s="10" t="s">
        <v>382</v>
      </c>
      <c r="E45" s="10" t="s">
        <v>383</v>
      </c>
      <c r="F45" s="8">
        <f>+'貸借対照表(BS)'!B54</f>
        <v>2919701962</v>
      </c>
      <c r="G45" s="8">
        <f>+'資金収支計算書(CF)'!D59</f>
        <v>2919701962</v>
      </c>
      <c r="H45" s="5" t="str">
        <f t="shared" si="2"/>
        <v>○</v>
      </c>
    </row>
  </sheetData>
  <mergeCells count="32">
    <mergeCell ref="A1:D1"/>
    <mergeCell ref="C20:C21"/>
    <mergeCell ref="D20:D21"/>
    <mergeCell ref="C23:C28"/>
    <mergeCell ref="D23:D28"/>
    <mergeCell ref="C6:C8"/>
    <mergeCell ref="D6:D8"/>
    <mergeCell ref="C9:C10"/>
    <mergeCell ref="D9:D10"/>
    <mergeCell ref="C17:C18"/>
    <mergeCell ref="D13:D14"/>
    <mergeCell ref="D17:D18"/>
    <mergeCell ref="A2:A28"/>
    <mergeCell ref="B2:B16"/>
    <mergeCell ref="B17:B28"/>
    <mergeCell ref="C4:C5"/>
    <mergeCell ref="H13:H14"/>
    <mergeCell ref="D15:D16"/>
    <mergeCell ref="E15:E16"/>
    <mergeCell ref="F15:F16"/>
    <mergeCell ref="G15:G16"/>
    <mergeCell ref="H15:H16"/>
    <mergeCell ref="D42:D43"/>
    <mergeCell ref="E13:E14"/>
    <mergeCell ref="F13:F14"/>
    <mergeCell ref="G13:G14"/>
    <mergeCell ref="B29:D29"/>
    <mergeCell ref="D4:D5"/>
    <mergeCell ref="A30:A38"/>
    <mergeCell ref="B30:D32"/>
    <mergeCell ref="B33:D38"/>
    <mergeCell ref="B39:D39"/>
  </mergeCells>
  <phoneticPr fontId="9"/>
  <conditionalFormatting sqref="H34">
    <cfRule type="expression" dxfId="8" priority="6">
      <formula>H34="×"</formula>
    </cfRule>
  </conditionalFormatting>
  <conditionalFormatting sqref="H31">
    <cfRule type="expression" dxfId="7" priority="5">
      <formula>H31="×"</formula>
    </cfRule>
  </conditionalFormatting>
  <conditionalFormatting sqref="H11">
    <cfRule type="expression" dxfId="6" priority="4">
      <formula>H11="×"</formula>
    </cfRule>
  </conditionalFormatting>
  <conditionalFormatting sqref="H36">
    <cfRule type="expression" dxfId="5" priority="8">
      <formula>H36="×"</formula>
    </cfRule>
  </conditionalFormatting>
  <conditionalFormatting sqref="H35 H12:H30">
    <cfRule type="expression" dxfId="4" priority="7">
      <formula>H12="×"</formula>
    </cfRule>
  </conditionalFormatting>
  <conditionalFormatting sqref="H37">
    <cfRule type="expression" dxfId="3" priority="3">
      <formula>H37="×"</formula>
    </cfRule>
  </conditionalFormatting>
  <conditionalFormatting sqref="H2:H3 H38:H45 H32:H33 H6:H10">
    <cfRule type="expression" dxfId="2" priority="9">
      <formula>H2="×"</formula>
    </cfRule>
  </conditionalFormatting>
  <conditionalFormatting sqref="H4">
    <cfRule type="expression" dxfId="1" priority="2">
      <formula>H4="×"</formula>
    </cfRule>
  </conditionalFormatting>
  <conditionalFormatting sqref="H5">
    <cfRule type="expression" dxfId="0" priority="1">
      <formula>H5="×"</formula>
    </cfRule>
  </conditionalFormatting>
  <pageMargins left="0.7" right="0.7" top="0.75" bottom="0.75" header="0.3" footer="0.3"/>
  <pageSetup paperSize="9" orientation="portrait"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29"/>
  <sheetViews>
    <sheetView workbookViewId="0"/>
  </sheetViews>
  <sheetFormatPr defaultColWidth="8.875" defaultRowHeight="15.75"/>
  <cols>
    <col min="1" max="1" width="54.875" style="21" bestFit="1" customWidth="1"/>
    <col min="2" max="11" width="15.375" style="21" customWidth="1"/>
    <col min="12" max="16384" width="8.875" style="21"/>
  </cols>
  <sheetData>
    <row r="1" spans="1:10" ht="30">
      <c r="A1" s="38" t="s">
        <v>0</v>
      </c>
    </row>
    <row r="2" spans="1:10" ht="18.75">
      <c r="A2" s="16" t="s">
        <v>419</v>
      </c>
    </row>
    <row r="3" spans="1:10" ht="18.75">
      <c r="A3" s="16" t="s">
        <v>509</v>
      </c>
    </row>
    <row r="4" spans="1:10" ht="18.75">
      <c r="A4" s="16" t="s">
        <v>410</v>
      </c>
    </row>
    <row r="6" spans="1:10" ht="18.75">
      <c r="A6" s="39" t="s">
        <v>1</v>
      </c>
      <c r="H6" s="17" t="s">
        <v>25</v>
      </c>
    </row>
    <row r="7" spans="1:10" ht="47.25">
      <c r="A7" s="40" t="s">
        <v>2</v>
      </c>
      <c r="B7" s="41" t="s">
        <v>3</v>
      </c>
      <c r="C7" s="41" t="s">
        <v>4</v>
      </c>
      <c r="D7" s="41" t="s">
        <v>5</v>
      </c>
      <c r="E7" s="41" t="s">
        <v>6</v>
      </c>
      <c r="F7" s="41" t="s">
        <v>7</v>
      </c>
      <c r="G7" s="41" t="s">
        <v>8</v>
      </c>
      <c r="H7" s="41" t="s">
        <v>9</v>
      </c>
    </row>
    <row r="8" spans="1:10" ht="18" customHeight="1">
      <c r="A8" s="20"/>
      <c r="B8" s="42"/>
      <c r="C8" s="37"/>
      <c r="D8" s="37"/>
      <c r="E8" s="37"/>
      <c r="F8" s="37"/>
      <c r="G8" s="37"/>
      <c r="H8" s="37"/>
    </row>
    <row r="9" spans="1:10" ht="18" customHeight="1">
      <c r="A9" s="20"/>
      <c r="B9" s="42"/>
      <c r="C9" s="37"/>
      <c r="D9" s="37"/>
      <c r="E9" s="37"/>
      <c r="F9" s="37"/>
      <c r="G9" s="37"/>
      <c r="H9" s="37"/>
    </row>
    <row r="10" spans="1:10" ht="18" customHeight="1">
      <c r="A10" s="43" t="s">
        <v>10</v>
      </c>
      <c r="B10" s="44"/>
      <c r="C10" s="45"/>
      <c r="D10" s="37"/>
      <c r="E10" s="45"/>
      <c r="F10" s="37"/>
      <c r="G10" s="37"/>
      <c r="H10" s="37"/>
    </row>
    <row r="12" spans="1:10" ht="18.75">
      <c r="A12" s="39" t="s">
        <v>11</v>
      </c>
      <c r="J12" s="17" t="s">
        <v>25</v>
      </c>
    </row>
    <row r="13" spans="1:10" ht="47.25">
      <c r="A13" s="40" t="s">
        <v>12</v>
      </c>
      <c r="B13" s="41" t="s">
        <v>13</v>
      </c>
      <c r="C13" s="41" t="s">
        <v>14</v>
      </c>
      <c r="D13" s="41" t="s">
        <v>15</v>
      </c>
      <c r="E13" s="41" t="s">
        <v>16</v>
      </c>
      <c r="F13" s="41" t="s">
        <v>17</v>
      </c>
      <c r="G13" s="41" t="s">
        <v>18</v>
      </c>
      <c r="H13" s="41" t="s">
        <v>19</v>
      </c>
      <c r="I13" s="41" t="s">
        <v>20</v>
      </c>
      <c r="J13" s="41" t="s">
        <v>9</v>
      </c>
    </row>
    <row r="14" spans="1:10" ht="18" customHeight="1">
      <c r="A14" s="20"/>
      <c r="B14" s="37"/>
      <c r="C14" s="37"/>
      <c r="D14" s="37"/>
      <c r="E14" s="37"/>
      <c r="F14" s="37"/>
      <c r="G14" s="46"/>
      <c r="H14" s="37"/>
      <c r="I14" s="37"/>
      <c r="J14" s="37"/>
    </row>
    <row r="15" spans="1:10" ht="18" customHeight="1">
      <c r="A15" s="20"/>
      <c r="B15" s="37"/>
      <c r="C15" s="37"/>
      <c r="D15" s="37"/>
      <c r="E15" s="37"/>
      <c r="F15" s="37"/>
      <c r="G15" s="47"/>
      <c r="H15" s="37"/>
      <c r="I15" s="37"/>
      <c r="J15" s="37"/>
    </row>
    <row r="16" spans="1:10" ht="18" customHeight="1">
      <c r="A16" s="43" t="s">
        <v>10</v>
      </c>
      <c r="B16" s="37"/>
      <c r="C16" s="45"/>
      <c r="D16" s="45"/>
      <c r="E16" s="45"/>
      <c r="F16" s="45"/>
      <c r="G16" s="44"/>
      <c r="H16" s="45"/>
      <c r="I16" s="37"/>
      <c r="J16" s="37"/>
    </row>
    <row r="18" spans="1:11" ht="18.75">
      <c r="A18" s="39" t="s">
        <v>411</v>
      </c>
      <c r="K18" s="17" t="s">
        <v>25</v>
      </c>
    </row>
    <row r="19" spans="1:11" ht="47.25">
      <c r="A19" s="40" t="s">
        <v>12</v>
      </c>
      <c r="B19" s="41" t="s">
        <v>21</v>
      </c>
      <c r="C19" s="41" t="s">
        <v>14</v>
      </c>
      <c r="D19" s="41" t="s">
        <v>15</v>
      </c>
      <c r="E19" s="41" t="s">
        <v>16</v>
      </c>
      <c r="F19" s="41" t="s">
        <v>17</v>
      </c>
      <c r="G19" s="41" t="s">
        <v>18</v>
      </c>
      <c r="H19" s="41" t="s">
        <v>19</v>
      </c>
      <c r="I19" s="41" t="s">
        <v>22</v>
      </c>
      <c r="J19" s="41" t="s">
        <v>23</v>
      </c>
      <c r="K19" s="41" t="s">
        <v>9</v>
      </c>
    </row>
    <row r="20" spans="1:11" ht="18" customHeight="1">
      <c r="A20" s="20" t="s">
        <v>460</v>
      </c>
      <c r="B20" s="37">
        <v>23580000</v>
      </c>
      <c r="C20" s="37">
        <v>1034765609</v>
      </c>
      <c r="D20" s="37">
        <v>984316582</v>
      </c>
      <c r="E20" s="37">
        <v>50449027</v>
      </c>
      <c r="F20" s="37">
        <v>390000000</v>
      </c>
      <c r="G20" s="48">
        <v>6.0461538461538462E-2</v>
      </c>
      <c r="H20" s="37">
        <v>3050226</v>
      </c>
      <c r="I20" s="37">
        <v>19956992</v>
      </c>
      <c r="J20" s="37">
        <v>3623008</v>
      </c>
      <c r="K20" s="37">
        <v>23580000</v>
      </c>
    </row>
    <row r="21" spans="1:11" ht="18" customHeight="1">
      <c r="A21" s="20" t="s">
        <v>461</v>
      </c>
      <c r="B21" s="37">
        <v>5000000</v>
      </c>
      <c r="C21" s="37">
        <v>3589479000</v>
      </c>
      <c r="D21" s="37">
        <v>1909169000</v>
      </c>
      <c r="E21" s="37">
        <v>1680310000</v>
      </c>
      <c r="F21" s="37">
        <v>1000000000</v>
      </c>
      <c r="G21" s="48">
        <v>5.0000000000000001E-3</v>
      </c>
      <c r="H21" s="37">
        <v>8401550</v>
      </c>
      <c r="I21" s="37" t="s">
        <v>24</v>
      </c>
      <c r="J21" s="37">
        <v>5000000</v>
      </c>
      <c r="K21" s="37">
        <v>5000000</v>
      </c>
    </row>
    <row r="22" spans="1:11" ht="18" customHeight="1">
      <c r="A22" s="20" t="s">
        <v>462</v>
      </c>
      <c r="B22" s="37">
        <v>1990000</v>
      </c>
      <c r="C22" s="37">
        <v>2667547014705</v>
      </c>
      <c r="D22" s="37">
        <v>2522890164398</v>
      </c>
      <c r="E22" s="37">
        <v>144656850307</v>
      </c>
      <c r="F22" s="37">
        <v>4733949000</v>
      </c>
      <c r="G22" s="48">
        <v>4.203678577863851E-4</v>
      </c>
      <c r="H22" s="37">
        <v>60809090</v>
      </c>
      <c r="I22" s="37" t="s">
        <v>24</v>
      </c>
      <c r="J22" s="37">
        <v>1990000</v>
      </c>
      <c r="K22" s="37">
        <v>1990000</v>
      </c>
    </row>
    <row r="23" spans="1:11" ht="18" customHeight="1">
      <c r="A23" s="20" t="s">
        <v>463</v>
      </c>
      <c r="B23" s="37">
        <v>200000</v>
      </c>
      <c r="C23" s="37">
        <v>400270841</v>
      </c>
      <c r="D23" s="37">
        <v>50584566</v>
      </c>
      <c r="E23" s="37">
        <v>349686275</v>
      </c>
      <c r="F23" s="37">
        <v>314595000</v>
      </c>
      <c r="G23" s="48">
        <v>6.3573801236510433E-4</v>
      </c>
      <c r="H23" s="37">
        <v>222309</v>
      </c>
      <c r="I23" s="37" t="s">
        <v>24</v>
      </c>
      <c r="J23" s="37">
        <v>200000</v>
      </c>
      <c r="K23" s="37">
        <v>200000</v>
      </c>
    </row>
    <row r="24" spans="1:11" ht="18" customHeight="1">
      <c r="A24" s="20" t="s">
        <v>464</v>
      </c>
      <c r="B24" s="37">
        <v>350000</v>
      </c>
      <c r="C24" s="37">
        <v>4592115846</v>
      </c>
      <c r="D24" s="37">
        <v>247498044</v>
      </c>
      <c r="E24" s="37">
        <v>4344617802</v>
      </c>
      <c r="F24" s="37">
        <v>2450770000</v>
      </c>
      <c r="G24" s="48">
        <v>1.4281225900431293E-4</v>
      </c>
      <c r="H24" s="37">
        <v>620465</v>
      </c>
      <c r="I24" s="37" t="s">
        <v>24</v>
      </c>
      <c r="J24" s="37">
        <v>350000</v>
      </c>
      <c r="K24" s="37">
        <v>350000</v>
      </c>
    </row>
    <row r="25" spans="1:11" ht="18" customHeight="1">
      <c r="A25" s="20" t="s">
        <v>510</v>
      </c>
      <c r="B25" s="37">
        <v>80000</v>
      </c>
      <c r="C25" s="37">
        <v>253209797</v>
      </c>
      <c r="D25" s="37">
        <v>19422634</v>
      </c>
      <c r="E25" s="37">
        <v>233787163</v>
      </c>
      <c r="F25" s="37">
        <v>132660000</v>
      </c>
      <c r="G25" s="48">
        <v>6.0304537916478212E-4</v>
      </c>
      <c r="H25" s="37">
        <v>140984</v>
      </c>
      <c r="I25" s="37" t="s">
        <v>24</v>
      </c>
      <c r="J25" s="37">
        <v>80000</v>
      </c>
      <c r="K25" s="37">
        <v>80000</v>
      </c>
    </row>
    <row r="26" spans="1:11" ht="18" customHeight="1">
      <c r="A26" s="20" t="s">
        <v>465</v>
      </c>
      <c r="B26" s="37">
        <v>50000</v>
      </c>
      <c r="C26" s="37">
        <v>2745303110</v>
      </c>
      <c r="D26" s="37">
        <v>656645364</v>
      </c>
      <c r="E26" s="37">
        <v>2088657746</v>
      </c>
      <c r="F26" s="37">
        <v>400000000</v>
      </c>
      <c r="G26" s="48">
        <v>1.25E-4</v>
      </c>
      <c r="H26" s="37">
        <v>261082</v>
      </c>
      <c r="I26" s="37" t="s">
        <v>24</v>
      </c>
      <c r="J26" s="37">
        <v>50000</v>
      </c>
      <c r="K26" s="37">
        <v>50000</v>
      </c>
    </row>
    <row r="27" spans="1:11" ht="18" customHeight="1">
      <c r="A27" s="20" t="s">
        <v>466</v>
      </c>
      <c r="B27" s="37">
        <v>1360000</v>
      </c>
      <c r="C27" s="37">
        <v>1595473338</v>
      </c>
      <c r="D27" s="37">
        <v>13566383</v>
      </c>
      <c r="E27" s="37">
        <v>1581906955</v>
      </c>
      <c r="F27" s="37">
        <v>1500000000</v>
      </c>
      <c r="G27" s="48">
        <v>9.0666666666666662E-4</v>
      </c>
      <c r="H27" s="37">
        <v>1434262</v>
      </c>
      <c r="I27" s="37" t="s">
        <v>24</v>
      </c>
      <c r="J27" s="37">
        <v>1360000</v>
      </c>
      <c r="K27" s="37">
        <v>1360000</v>
      </c>
    </row>
    <row r="28" spans="1:11" ht="18" customHeight="1">
      <c r="A28" s="20" t="s">
        <v>467</v>
      </c>
      <c r="B28" s="37">
        <v>3100000</v>
      </c>
      <c r="C28" s="37">
        <v>24857606000000</v>
      </c>
      <c r="D28" s="37">
        <v>24516985000000</v>
      </c>
      <c r="E28" s="37">
        <v>340621000000</v>
      </c>
      <c r="F28" s="37">
        <v>16602000000</v>
      </c>
      <c r="G28" s="48">
        <v>1.8672449102517769E-4</v>
      </c>
      <c r="H28" s="37">
        <v>63602283</v>
      </c>
      <c r="I28" s="37" t="s">
        <v>24</v>
      </c>
      <c r="J28" s="37">
        <v>3100000</v>
      </c>
      <c r="K28" s="37">
        <v>3100000</v>
      </c>
    </row>
    <row r="29" spans="1:11" ht="18" customHeight="1">
      <c r="A29" s="43" t="s">
        <v>10</v>
      </c>
      <c r="B29" s="37">
        <v>35710000</v>
      </c>
      <c r="C29" s="45"/>
      <c r="D29" s="45"/>
      <c r="E29" s="45"/>
      <c r="F29" s="45"/>
      <c r="G29" s="44"/>
      <c r="H29" s="45"/>
      <c r="I29" s="37">
        <v>19956992</v>
      </c>
      <c r="J29" s="37">
        <v>15753008</v>
      </c>
      <c r="K29" s="37">
        <v>35710000</v>
      </c>
    </row>
  </sheetData>
  <phoneticPr fontId="9"/>
  <printOptions horizontalCentered="1" verticalCentered="1"/>
  <pageMargins left="0.39370078740157483" right="0.39370078740157483" top="0.59055118110236227" bottom="0.39370078740157483" header="0.19685039370078741" footer="0.19685039370078741"/>
  <pageSetup paperSize="9" scale="61" orientation="landscape" r:id="rId1"/>
  <headerFooter>
    <oddFooter>&amp;C&amp;9&amp;P/&amp;N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G18"/>
  <sheetViews>
    <sheetView workbookViewId="0"/>
  </sheetViews>
  <sheetFormatPr defaultColWidth="8.875" defaultRowHeight="15.75"/>
  <cols>
    <col min="1" max="1" width="22.875" style="21" customWidth="1"/>
    <col min="2" max="7" width="17.875" style="21" customWidth="1"/>
    <col min="8" max="16384" width="8.875" style="21"/>
  </cols>
  <sheetData>
    <row r="1" spans="1:7" ht="30">
      <c r="A1" s="38" t="s">
        <v>32</v>
      </c>
    </row>
    <row r="2" spans="1:7" ht="18.75">
      <c r="A2" s="16" t="s">
        <v>419</v>
      </c>
    </row>
    <row r="3" spans="1:7" ht="18.75">
      <c r="A3" s="16" t="s">
        <v>509</v>
      </c>
    </row>
    <row r="4" spans="1:7" ht="18.75">
      <c r="A4" s="16" t="s">
        <v>410</v>
      </c>
    </row>
    <row r="5" spans="1:7" ht="18.75">
      <c r="G5" s="17" t="s">
        <v>25</v>
      </c>
    </row>
    <row r="6" spans="1:7" ht="31.5">
      <c r="A6" s="40" t="s">
        <v>26</v>
      </c>
      <c r="B6" s="40" t="s">
        <v>27</v>
      </c>
      <c r="C6" s="40" t="s">
        <v>28</v>
      </c>
      <c r="D6" s="40" t="s">
        <v>29</v>
      </c>
      <c r="E6" s="40" t="s">
        <v>30</v>
      </c>
      <c r="F6" s="41" t="s">
        <v>31</v>
      </c>
      <c r="G6" s="41" t="s">
        <v>9</v>
      </c>
    </row>
    <row r="7" spans="1:7" ht="18" customHeight="1">
      <c r="A7" s="20" t="s">
        <v>468</v>
      </c>
      <c r="B7" s="37">
        <v>1563743097</v>
      </c>
      <c r="C7" s="37">
        <v>300000000</v>
      </c>
      <c r="D7" s="37" t="s">
        <v>24</v>
      </c>
      <c r="E7" s="37" t="s">
        <v>24</v>
      </c>
      <c r="F7" s="37">
        <v>1863743097</v>
      </c>
      <c r="G7" s="37">
        <v>1863743097</v>
      </c>
    </row>
    <row r="8" spans="1:7" ht="18" customHeight="1">
      <c r="A8" s="20" t="s">
        <v>469</v>
      </c>
      <c r="B8" s="37">
        <v>11152903</v>
      </c>
      <c r="C8" s="37" t="s">
        <v>24</v>
      </c>
      <c r="D8" s="37" t="s">
        <v>24</v>
      </c>
      <c r="E8" s="37" t="s">
        <v>24</v>
      </c>
      <c r="F8" s="37">
        <v>11152903</v>
      </c>
      <c r="G8" s="37">
        <v>11152903</v>
      </c>
    </row>
    <row r="9" spans="1:7" ht="18" customHeight="1">
      <c r="A9" s="20" t="s">
        <v>470</v>
      </c>
      <c r="B9" s="37">
        <v>54904517</v>
      </c>
      <c r="C9" s="37" t="s">
        <v>24</v>
      </c>
      <c r="D9" s="37" t="s">
        <v>24</v>
      </c>
      <c r="E9" s="37" t="s">
        <v>24</v>
      </c>
      <c r="F9" s="37">
        <v>54904517</v>
      </c>
      <c r="G9" s="37">
        <v>54904517</v>
      </c>
    </row>
    <row r="10" spans="1:7" ht="18" customHeight="1">
      <c r="A10" s="20" t="s">
        <v>471</v>
      </c>
      <c r="B10" s="37">
        <v>1419763232</v>
      </c>
      <c r="C10" s="37" t="s">
        <v>24</v>
      </c>
      <c r="D10" s="37" t="s">
        <v>24</v>
      </c>
      <c r="E10" s="37" t="s">
        <v>24</v>
      </c>
      <c r="F10" s="37">
        <v>1419763232</v>
      </c>
      <c r="G10" s="37">
        <v>1419763232</v>
      </c>
    </row>
    <row r="11" spans="1:7" ht="18" customHeight="1">
      <c r="A11" s="20" t="s">
        <v>472</v>
      </c>
      <c r="B11" s="37">
        <v>85667276</v>
      </c>
      <c r="C11" s="37" t="s">
        <v>24</v>
      </c>
      <c r="D11" s="37" t="s">
        <v>24</v>
      </c>
      <c r="E11" s="37" t="s">
        <v>24</v>
      </c>
      <c r="F11" s="37">
        <v>85667276</v>
      </c>
      <c r="G11" s="37">
        <v>85667276</v>
      </c>
    </row>
    <row r="12" spans="1:7" ht="18" customHeight="1">
      <c r="A12" s="20" t="s">
        <v>473</v>
      </c>
      <c r="B12" s="37">
        <v>10000000</v>
      </c>
      <c r="C12" s="37" t="s">
        <v>24</v>
      </c>
      <c r="D12" s="37" t="s">
        <v>24</v>
      </c>
      <c r="E12" s="37" t="s">
        <v>24</v>
      </c>
      <c r="F12" s="37">
        <v>10000000</v>
      </c>
      <c r="G12" s="37">
        <v>10000000</v>
      </c>
    </row>
    <row r="13" spans="1:7" ht="18" customHeight="1">
      <c r="A13" s="20" t="s">
        <v>474</v>
      </c>
      <c r="B13" s="37">
        <v>8188344</v>
      </c>
      <c r="C13" s="37" t="s">
        <v>24</v>
      </c>
      <c r="D13" s="37" t="s">
        <v>24</v>
      </c>
      <c r="E13" s="37" t="s">
        <v>24</v>
      </c>
      <c r="F13" s="37">
        <v>8188344</v>
      </c>
      <c r="G13" s="37">
        <v>8188344</v>
      </c>
    </row>
    <row r="14" spans="1:7" ht="18" customHeight="1">
      <c r="A14" s="20" t="s">
        <v>475</v>
      </c>
      <c r="B14" s="37">
        <v>169897825</v>
      </c>
      <c r="C14" s="37" t="s">
        <v>24</v>
      </c>
      <c r="D14" s="37" t="s">
        <v>24</v>
      </c>
      <c r="E14" s="37" t="s">
        <v>24</v>
      </c>
      <c r="F14" s="37">
        <v>169897825</v>
      </c>
      <c r="G14" s="37">
        <v>169897825</v>
      </c>
    </row>
    <row r="15" spans="1:7" ht="18" customHeight="1">
      <c r="A15" s="20" t="s">
        <v>476</v>
      </c>
      <c r="B15" s="37">
        <v>174583450</v>
      </c>
      <c r="C15" s="37" t="s">
        <v>24</v>
      </c>
      <c r="D15" s="37" t="s">
        <v>24</v>
      </c>
      <c r="E15" s="37" t="s">
        <v>24</v>
      </c>
      <c r="F15" s="37">
        <v>174583450</v>
      </c>
      <c r="G15" s="37">
        <v>174583450</v>
      </c>
    </row>
    <row r="16" spans="1:7" ht="18" customHeight="1">
      <c r="A16" s="20" t="s">
        <v>477</v>
      </c>
      <c r="B16" s="37">
        <v>236102356</v>
      </c>
      <c r="C16" s="37" t="s">
        <v>24</v>
      </c>
      <c r="D16" s="37" t="s">
        <v>24</v>
      </c>
      <c r="E16" s="37" t="s">
        <v>24</v>
      </c>
      <c r="F16" s="37">
        <v>236102356</v>
      </c>
      <c r="G16" s="37">
        <v>236102356</v>
      </c>
    </row>
    <row r="17" spans="1:7" ht="18" customHeight="1">
      <c r="A17" s="20" t="s">
        <v>478</v>
      </c>
      <c r="B17" s="37">
        <v>643950000</v>
      </c>
      <c r="C17" s="37" t="s">
        <v>24</v>
      </c>
      <c r="D17" s="37" t="s">
        <v>24</v>
      </c>
      <c r="E17" s="37" t="s">
        <v>24</v>
      </c>
      <c r="F17" s="37">
        <v>643950000</v>
      </c>
      <c r="G17" s="37">
        <v>643950000</v>
      </c>
    </row>
    <row r="18" spans="1:7" ht="18" customHeight="1">
      <c r="A18" s="43" t="s">
        <v>10</v>
      </c>
      <c r="B18" s="37">
        <v>4377953000</v>
      </c>
      <c r="C18" s="37">
        <v>300000000</v>
      </c>
      <c r="D18" s="37" t="s">
        <v>24</v>
      </c>
      <c r="E18" s="37" t="s">
        <v>24</v>
      </c>
      <c r="F18" s="37">
        <v>4677953000</v>
      </c>
      <c r="G18" s="37">
        <v>4677953000</v>
      </c>
    </row>
  </sheetData>
  <phoneticPr fontId="9"/>
  <printOptions horizontalCentered="1"/>
  <pageMargins left="0.59055118110236227" right="0.39370078740157483" top="0.39370078740157483" bottom="0.39370078740157483" header="0.19685039370078741" footer="0.19685039370078741"/>
  <pageSetup paperSize="9" scale="61" fitToHeight="0" orientation="portrait" r:id="rId1"/>
  <headerFooter>
    <oddFooter>&amp;C&amp;9&amp;P/&amp;N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F9"/>
  <sheetViews>
    <sheetView workbookViewId="0"/>
  </sheetViews>
  <sheetFormatPr defaultColWidth="8.875" defaultRowHeight="15.75"/>
  <cols>
    <col min="1" max="1" width="30.875" style="21" customWidth="1"/>
    <col min="2" max="6" width="19.875" style="21" customWidth="1"/>
    <col min="7" max="16384" width="8.875" style="21"/>
  </cols>
  <sheetData>
    <row r="1" spans="1:6" ht="30">
      <c r="A1" s="38" t="s">
        <v>33</v>
      </c>
    </row>
    <row r="2" spans="1:6" ht="18.75">
      <c r="A2" s="16" t="s">
        <v>419</v>
      </c>
    </row>
    <row r="3" spans="1:6" ht="18.75">
      <c r="A3" s="16" t="s">
        <v>509</v>
      </c>
    </row>
    <row r="4" spans="1:6" ht="18.75">
      <c r="A4" s="16" t="s">
        <v>410</v>
      </c>
    </row>
    <row r="5" spans="1:6" ht="18.75">
      <c r="F5" s="17" t="s">
        <v>25</v>
      </c>
    </row>
    <row r="6" spans="1:6" ht="22.5" customHeight="1">
      <c r="A6" s="73" t="s">
        <v>34</v>
      </c>
      <c r="B6" s="73" t="s">
        <v>35</v>
      </c>
      <c r="C6" s="73"/>
      <c r="D6" s="73" t="s">
        <v>36</v>
      </c>
      <c r="E6" s="73"/>
      <c r="F6" s="74" t="s">
        <v>37</v>
      </c>
    </row>
    <row r="7" spans="1:6" ht="31.5">
      <c r="A7" s="73"/>
      <c r="B7" s="40" t="s">
        <v>38</v>
      </c>
      <c r="C7" s="41" t="s">
        <v>39</v>
      </c>
      <c r="D7" s="40" t="s">
        <v>38</v>
      </c>
      <c r="E7" s="41" t="s">
        <v>39</v>
      </c>
      <c r="F7" s="73"/>
    </row>
    <row r="8" spans="1:6" ht="18" customHeight="1">
      <c r="A8" s="20"/>
      <c r="B8" s="37"/>
      <c r="C8" s="37"/>
      <c r="D8" s="37"/>
      <c r="E8" s="37"/>
      <c r="F8" s="37"/>
    </row>
    <row r="9" spans="1:6" ht="18" customHeight="1">
      <c r="A9" s="43" t="s">
        <v>10</v>
      </c>
      <c r="B9" s="37" t="s">
        <v>24</v>
      </c>
      <c r="C9" s="37" t="s">
        <v>24</v>
      </c>
      <c r="D9" s="37" t="s">
        <v>24</v>
      </c>
      <c r="E9" s="37" t="s">
        <v>24</v>
      </c>
      <c r="F9" s="37" t="s">
        <v>24</v>
      </c>
    </row>
  </sheetData>
  <mergeCells count="4">
    <mergeCell ref="A6:A7"/>
    <mergeCell ref="B6:C6"/>
    <mergeCell ref="D6:E6"/>
    <mergeCell ref="F6:F7"/>
  </mergeCells>
  <phoneticPr fontId="9"/>
  <printOptions horizontalCentered="1"/>
  <pageMargins left="0.59055118110236227" right="0.39370078740157483" top="0.39370078740157483" bottom="0.39370078740157483" header="0.19685039370078741" footer="0.19685039370078741"/>
  <pageSetup paperSize="9" scale="61" orientation="portrait" r:id="rId1"/>
  <headerFooter>
    <oddFooter>&amp;C&amp;9&amp;P/&amp;N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C27"/>
  <sheetViews>
    <sheetView workbookViewId="0"/>
  </sheetViews>
  <sheetFormatPr defaultColWidth="8.875" defaultRowHeight="15.75"/>
  <cols>
    <col min="1" max="1" width="37.125" style="21" bestFit="1" customWidth="1"/>
    <col min="2" max="3" width="19.875" style="21" customWidth="1"/>
    <col min="4" max="16384" width="8.875" style="21"/>
  </cols>
  <sheetData>
    <row r="1" spans="1:3" ht="30">
      <c r="A1" s="38" t="s">
        <v>45</v>
      </c>
    </row>
    <row r="2" spans="1:3" ht="18.75">
      <c r="A2" s="16" t="s">
        <v>419</v>
      </c>
    </row>
    <row r="3" spans="1:3" ht="18.75">
      <c r="A3" s="16" t="s">
        <v>509</v>
      </c>
    </row>
    <row r="4" spans="1:3" ht="18.75">
      <c r="A4" s="16" t="s">
        <v>410</v>
      </c>
    </row>
    <row r="5" spans="1:3" ht="18.75">
      <c r="C5" s="17" t="s">
        <v>25</v>
      </c>
    </row>
    <row r="6" spans="1:3" ht="22.5" customHeight="1">
      <c r="A6" s="40" t="s">
        <v>34</v>
      </c>
      <c r="B6" s="40" t="s">
        <v>38</v>
      </c>
      <c r="C6" s="40" t="s">
        <v>41</v>
      </c>
    </row>
    <row r="7" spans="1:3" ht="18" customHeight="1">
      <c r="A7" s="20" t="s">
        <v>42</v>
      </c>
      <c r="B7" s="37"/>
      <c r="C7" s="37"/>
    </row>
    <row r="8" spans="1:3" ht="18" customHeight="1">
      <c r="A8" s="20"/>
      <c r="B8" s="37"/>
      <c r="C8" s="37" t="s">
        <v>24</v>
      </c>
    </row>
    <row r="9" spans="1:3" ht="18" customHeight="1">
      <c r="A9" s="20"/>
      <c r="B9" s="37"/>
      <c r="C9" s="37"/>
    </row>
    <row r="10" spans="1:3" ht="18" customHeight="1" thickBot="1">
      <c r="A10" s="49" t="s">
        <v>43</v>
      </c>
      <c r="B10" s="50" t="s">
        <v>24</v>
      </c>
      <c r="C10" s="50" t="s">
        <v>24</v>
      </c>
    </row>
    <row r="11" spans="1:3" ht="18" customHeight="1" thickTop="1">
      <c r="A11" s="20" t="s">
        <v>44</v>
      </c>
      <c r="B11" s="51"/>
      <c r="C11" s="51"/>
    </row>
    <row r="12" spans="1:3" ht="18" customHeight="1">
      <c r="A12" s="20" t="s">
        <v>385</v>
      </c>
      <c r="B12" s="37">
        <v>61285523</v>
      </c>
      <c r="C12" s="37">
        <v>5299583</v>
      </c>
    </row>
    <row r="13" spans="1:3" ht="18" customHeight="1">
      <c r="A13" s="20" t="s">
        <v>386</v>
      </c>
      <c r="B13" s="37">
        <v>2801466</v>
      </c>
      <c r="C13" s="37">
        <v>242253</v>
      </c>
    </row>
    <row r="14" spans="1:3" ht="18" customHeight="1">
      <c r="A14" s="20" t="s">
        <v>412</v>
      </c>
      <c r="B14" s="37">
        <v>27531290</v>
      </c>
      <c r="C14" s="37">
        <v>2380731</v>
      </c>
    </row>
    <row r="15" spans="1:3" ht="18" customHeight="1">
      <c r="A15" s="20" t="s">
        <v>413</v>
      </c>
      <c r="B15" s="37">
        <v>2903923</v>
      </c>
      <c r="C15" s="37">
        <v>251113</v>
      </c>
    </row>
    <row r="16" spans="1:3" ht="18" customHeight="1">
      <c r="A16" s="20" t="s">
        <v>414</v>
      </c>
      <c r="B16" s="37">
        <v>6166741</v>
      </c>
      <c r="C16" s="37">
        <v>533261</v>
      </c>
    </row>
    <row r="17" spans="1:3" ht="18" customHeight="1">
      <c r="A17" s="20" t="s">
        <v>387</v>
      </c>
      <c r="B17" s="37">
        <v>212290</v>
      </c>
      <c r="C17" s="37">
        <v>6527</v>
      </c>
    </row>
    <row r="18" spans="1:3" ht="18" customHeight="1">
      <c r="A18" s="20" t="s">
        <v>388</v>
      </c>
      <c r="B18" s="37">
        <v>1238550</v>
      </c>
      <c r="C18" s="37">
        <v>38083</v>
      </c>
    </row>
    <row r="19" spans="1:3" ht="18" customHeight="1">
      <c r="A19" s="20" t="s">
        <v>391</v>
      </c>
      <c r="B19" s="37">
        <v>13380366</v>
      </c>
      <c r="C19" s="37">
        <v>411420</v>
      </c>
    </row>
    <row r="20" spans="1:3" ht="18" customHeight="1">
      <c r="A20" s="20" t="s">
        <v>389</v>
      </c>
      <c r="B20" s="37">
        <v>131029204</v>
      </c>
      <c r="C20" s="37">
        <v>16469323</v>
      </c>
    </row>
    <row r="21" spans="1:3" ht="18" customHeight="1">
      <c r="A21" s="20" t="s">
        <v>390</v>
      </c>
      <c r="B21" s="37">
        <v>5511375</v>
      </c>
      <c r="C21" s="37" t="s">
        <v>24</v>
      </c>
    </row>
    <row r="22" spans="1:3" ht="18" customHeight="1">
      <c r="A22" s="20" t="s">
        <v>392</v>
      </c>
      <c r="B22" s="37">
        <v>5848200</v>
      </c>
      <c r="C22" s="37">
        <v>2277124</v>
      </c>
    </row>
    <row r="23" spans="1:3" ht="18" customHeight="1">
      <c r="A23" s="20" t="s">
        <v>393</v>
      </c>
      <c r="B23" s="37">
        <v>1673700</v>
      </c>
      <c r="C23" s="37">
        <v>198474</v>
      </c>
    </row>
    <row r="24" spans="1:3" ht="18" customHeight="1">
      <c r="A24" s="20" t="s">
        <v>394</v>
      </c>
      <c r="B24" s="37" t="s">
        <v>24</v>
      </c>
      <c r="C24" s="37" t="s">
        <v>24</v>
      </c>
    </row>
    <row r="25" spans="1:3" ht="18" customHeight="1">
      <c r="A25" s="20" t="s">
        <v>428</v>
      </c>
      <c r="B25" s="37" t="s">
        <v>24</v>
      </c>
      <c r="C25" s="37" t="s">
        <v>24</v>
      </c>
    </row>
    <row r="26" spans="1:3" ht="18" customHeight="1" thickBot="1">
      <c r="A26" s="49" t="s">
        <v>43</v>
      </c>
      <c r="B26" s="50">
        <v>259582628</v>
      </c>
      <c r="C26" s="50">
        <v>28107892</v>
      </c>
    </row>
    <row r="27" spans="1:3" ht="18" customHeight="1" thickTop="1">
      <c r="A27" s="43" t="s">
        <v>10</v>
      </c>
      <c r="B27" s="37">
        <v>259582628</v>
      </c>
      <c r="C27" s="37">
        <v>28107892</v>
      </c>
    </row>
  </sheetData>
  <phoneticPr fontId="9"/>
  <printOptions horizontalCentered="1"/>
  <pageMargins left="0.59055118110236227" right="0.39370078740157483" top="0.39370078740157483" bottom="0.39370078740157483" header="0.19685039370078741" footer="0.19685039370078741"/>
  <pageSetup paperSize="9" scale="75" orientation="portrait" r:id="rId1"/>
  <headerFooter>
    <oddFooter>&amp;C&amp;9&amp;P/&amp;N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C27"/>
  <sheetViews>
    <sheetView workbookViewId="0"/>
  </sheetViews>
  <sheetFormatPr defaultColWidth="8.875" defaultRowHeight="15.75"/>
  <cols>
    <col min="1" max="1" width="37.125" style="21" bestFit="1" customWidth="1"/>
    <col min="2" max="3" width="19.875" style="21" customWidth="1"/>
    <col min="4" max="16384" width="8.875" style="21"/>
  </cols>
  <sheetData>
    <row r="1" spans="1:3" ht="30">
      <c r="A1" s="38" t="s">
        <v>40</v>
      </c>
    </row>
    <row r="2" spans="1:3" ht="18.75">
      <c r="A2" s="16" t="s">
        <v>419</v>
      </c>
    </row>
    <row r="3" spans="1:3" ht="18.75">
      <c r="A3" s="16" t="s">
        <v>509</v>
      </c>
    </row>
    <row r="4" spans="1:3" ht="18.75">
      <c r="A4" s="16" t="s">
        <v>410</v>
      </c>
    </row>
    <row r="5" spans="1:3" ht="18.75">
      <c r="C5" s="17" t="s">
        <v>25</v>
      </c>
    </row>
    <row r="6" spans="1:3" ht="22.5" customHeight="1">
      <c r="A6" s="40" t="s">
        <v>34</v>
      </c>
      <c r="B6" s="40" t="s">
        <v>38</v>
      </c>
      <c r="C6" s="40" t="s">
        <v>41</v>
      </c>
    </row>
    <row r="7" spans="1:3" ht="18" customHeight="1">
      <c r="A7" s="20" t="s">
        <v>42</v>
      </c>
      <c r="B7" s="37"/>
      <c r="C7" s="37"/>
    </row>
    <row r="8" spans="1:3" ht="18" customHeight="1">
      <c r="A8" s="20"/>
      <c r="B8" s="37"/>
      <c r="C8" s="37"/>
    </row>
    <row r="9" spans="1:3" ht="18" customHeight="1">
      <c r="A9" s="20"/>
      <c r="B9" s="37"/>
      <c r="C9" s="37"/>
    </row>
    <row r="10" spans="1:3" ht="18" customHeight="1" thickBot="1">
      <c r="A10" s="49" t="s">
        <v>43</v>
      </c>
      <c r="B10" s="50" t="s">
        <v>24</v>
      </c>
      <c r="C10" s="50" t="s">
        <v>24</v>
      </c>
    </row>
    <row r="11" spans="1:3" ht="18" customHeight="1" thickTop="1">
      <c r="A11" s="20" t="s">
        <v>44</v>
      </c>
      <c r="B11" s="37"/>
      <c r="C11" s="37"/>
    </row>
    <row r="12" spans="1:3" ht="18" customHeight="1">
      <c r="A12" s="20" t="s">
        <v>385</v>
      </c>
      <c r="B12" s="37">
        <v>39216240</v>
      </c>
      <c r="C12" s="37">
        <v>3391171</v>
      </c>
    </row>
    <row r="13" spans="1:3" ht="18" customHeight="1">
      <c r="A13" s="20" t="s">
        <v>386</v>
      </c>
      <c r="B13" s="37">
        <v>2596600</v>
      </c>
      <c r="C13" s="37">
        <v>224537</v>
      </c>
    </row>
    <row r="14" spans="1:3" ht="18" customHeight="1">
      <c r="A14" s="20" t="s">
        <v>412</v>
      </c>
      <c r="B14" s="37">
        <v>14703252</v>
      </c>
      <c r="C14" s="37">
        <v>1271444</v>
      </c>
    </row>
    <row r="15" spans="1:3" ht="18" customHeight="1">
      <c r="A15" s="20" t="s">
        <v>413</v>
      </c>
      <c r="B15" s="37">
        <v>917400</v>
      </c>
      <c r="C15" s="37">
        <v>79331</v>
      </c>
    </row>
    <row r="16" spans="1:3" ht="18" customHeight="1">
      <c r="A16" s="20" t="s">
        <v>414</v>
      </c>
      <c r="B16" s="37">
        <v>3027475</v>
      </c>
      <c r="C16" s="37">
        <v>261797</v>
      </c>
    </row>
    <row r="17" spans="1:3" ht="18" customHeight="1">
      <c r="A17" s="20" t="s">
        <v>387</v>
      </c>
      <c r="B17" s="37">
        <v>290528</v>
      </c>
      <c r="C17" s="37">
        <v>8933</v>
      </c>
    </row>
    <row r="18" spans="1:3" ht="18" customHeight="1">
      <c r="A18" s="20" t="s">
        <v>388</v>
      </c>
      <c r="B18" s="37">
        <v>473200</v>
      </c>
      <c r="C18" s="37">
        <v>14550</v>
      </c>
    </row>
    <row r="19" spans="1:3" ht="18" customHeight="1">
      <c r="A19" s="20" t="s">
        <v>391</v>
      </c>
      <c r="B19" s="37">
        <v>1674352</v>
      </c>
      <c r="C19" s="37">
        <v>51483</v>
      </c>
    </row>
    <row r="20" spans="1:3" ht="18" customHeight="1">
      <c r="A20" s="20" t="s">
        <v>389</v>
      </c>
      <c r="B20" s="37">
        <v>57548549</v>
      </c>
      <c r="C20" s="37">
        <v>7233392</v>
      </c>
    </row>
    <row r="21" spans="1:3" ht="18" customHeight="1">
      <c r="A21" s="20" t="s">
        <v>390</v>
      </c>
      <c r="B21" s="37">
        <v>152992</v>
      </c>
      <c r="C21" s="37" t="s">
        <v>24</v>
      </c>
    </row>
    <row r="22" spans="1:3" ht="18" customHeight="1">
      <c r="A22" s="20" t="s">
        <v>392</v>
      </c>
      <c r="B22" s="37">
        <v>5728400</v>
      </c>
      <c r="C22" s="37">
        <v>2230477</v>
      </c>
    </row>
    <row r="23" spans="1:3" ht="18" customHeight="1">
      <c r="A23" s="20" t="s">
        <v>393</v>
      </c>
      <c r="B23" s="37">
        <v>1155200</v>
      </c>
      <c r="C23" s="37">
        <v>136988</v>
      </c>
    </row>
    <row r="24" spans="1:3" ht="18" customHeight="1">
      <c r="A24" s="20" t="s">
        <v>394</v>
      </c>
      <c r="B24" s="37">
        <v>161791125</v>
      </c>
      <c r="C24" s="37">
        <v>700000</v>
      </c>
    </row>
    <row r="25" spans="1:3" ht="18" customHeight="1">
      <c r="A25" s="20" t="s">
        <v>428</v>
      </c>
      <c r="B25" s="37">
        <v>92454568</v>
      </c>
      <c r="C25" s="37">
        <v>600000</v>
      </c>
    </row>
    <row r="26" spans="1:3" ht="18" customHeight="1" thickBot="1">
      <c r="A26" s="49" t="s">
        <v>43</v>
      </c>
      <c r="B26" s="50">
        <v>381729881</v>
      </c>
      <c r="C26" s="50">
        <v>16204103</v>
      </c>
    </row>
    <row r="27" spans="1:3" ht="18" customHeight="1" thickTop="1">
      <c r="A27" s="43" t="s">
        <v>10</v>
      </c>
      <c r="B27" s="37">
        <v>381729881</v>
      </c>
      <c r="C27" s="37">
        <v>16204103</v>
      </c>
    </row>
  </sheetData>
  <phoneticPr fontId="9"/>
  <printOptions horizontalCentered="1"/>
  <pageMargins left="0.59055118110236227" right="0.39370078740157483" top="0.39370078740157483" bottom="0.39370078740157483" header="0.19685039370078741" footer="0.19685039370078741"/>
  <pageSetup paperSize="9" scale="75" orientation="portrait" r:id="rId1"/>
  <headerFooter>
    <oddFooter>&amp;C&amp;9&amp;P/&amp;N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K21"/>
  <sheetViews>
    <sheetView workbookViewId="0"/>
  </sheetViews>
  <sheetFormatPr defaultColWidth="8.875" defaultRowHeight="15.75"/>
  <cols>
    <col min="1" max="1" width="20.875" style="21" customWidth="1"/>
    <col min="2" max="11" width="14.875" style="21" customWidth="1"/>
    <col min="12" max="16384" width="8.875" style="21"/>
  </cols>
  <sheetData>
    <row r="1" spans="1:11" ht="30">
      <c r="A1" s="38" t="s">
        <v>46</v>
      </c>
    </row>
    <row r="2" spans="1:11" ht="18.75">
      <c r="A2" s="16" t="s">
        <v>419</v>
      </c>
    </row>
    <row r="3" spans="1:11" ht="18.75">
      <c r="A3" s="16" t="s">
        <v>509</v>
      </c>
    </row>
    <row r="4" spans="1:11" ht="18.75">
      <c r="A4" s="16" t="s">
        <v>410</v>
      </c>
    </row>
    <row r="5" spans="1:11" ht="18.75">
      <c r="K5" s="17" t="s">
        <v>25</v>
      </c>
    </row>
    <row r="6" spans="1:11" ht="22.5" customHeight="1">
      <c r="A6" s="73" t="s">
        <v>26</v>
      </c>
      <c r="B6" s="75" t="s">
        <v>47</v>
      </c>
      <c r="C6" s="53"/>
      <c r="D6" s="73" t="s">
        <v>48</v>
      </c>
      <c r="E6" s="74" t="s">
        <v>49</v>
      </c>
      <c r="F6" s="73" t="s">
        <v>50</v>
      </c>
      <c r="G6" s="74" t="s">
        <v>51</v>
      </c>
      <c r="H6" s="75" t="s">
        <v>52</v>
      </c>
      <c r="I6" s="54"/>
      <c r="J6" s="55"/>
      <c r="K6" s="73" t="s">
        <v>30</v>
      </c>
    </row>
    <row r="7" spans="1:11" ht="22.5" customHeight="1">
      <c r="A7" s="73"/>
      <c r="B7" s="73"/>
      <c r="C7" s="56" t="s">
        <v>53</v>
      </c>
      <c r="D7" s="73"/>
      <c r="E7" s="73"/>
      <c r="F7" s="73"/>
      <c r="G7" s="73"/>
      <c r="H7" s="73"/>
      <c r="I7" s="40" t="s">
        <v>54</v>
      </c>
      <c r="J7" s="40" t="s">
        <v>55</v>
      </c>
      <c r="K7" s="73"/>
    </row>
    <row r="8" spans="1:11" ht="18" customHeight="1">
      <c r="A8" s="27" t="s">
        <v>56</v>
      </c>
      <c r="B8" s="37">
        <v>18850233113</v>
      </c>
      <c r="C8" s="52">
        <v>1582809081</v>
      </c>
      <c r="D8" s="37">
        <v>5446695857</v>
      </c>
      <c r="E8" s="37">
        <v>8270306481</v>
      </c>
      <c r="F8" s="37">
        <v>330590000</v>
      </c>
      <c r="G8" s="37">
        <v>2709389200</v>
      </c>
      <c r="H8" s="37" t="s">
        <v>24</v>
      </c>
      <c r="I8" s="37" t="s">
        <v>24</v>
      </c>
      <c r="J8" s="37" t="s">
        <v>24</v>
      </c>
      <c r="K8" s="37">
        <v>2093251575</v>
      </c>
    </row>
    <row r="9" spans="1:11" ht="18" customHeight="1">
      <c r="A9" s="27" t="s">
        <v>57</v>
      </c>
      <c r="B9" s="37">
        <v>1467042827</v>
      </c>
      <c r="C9" s="52">
        <v>87137979</v>
      </c>
      <c r="D9" s="37">
        <v>766401321</v>
      </c>
      <c r="E9" s="37">
        <v>280827706</v>
      </c>
      <c r="F9" s="37" t="s">
        <v>24</v>
      </c>
      <c r="G9" s="37">
        <v>111675000</v>
      </c>
      <c r="H9" s="37" t="s">
        <v>24</v>
      </c>
      <c r="I9" s="37" t="s">
        <v>24</v>
      </c>
      <c r="J9" s="37" t="s">
        <v>24</v>
      </c>
      <c r="K9" s="37">
        <v>308138800</v>
      </c>
    </row>
    <row r="10" spans="1:11" ht="18" customHeight="1">
      <c r="A10" s="27" t="s">
        <v>58</v>
      </c>
      <c r="B10" s="37">
        <v>96816131</v>
      </c>
      <c r="C10" s="52">
        <v>17329800</v>
      </c>
      <c r="D10" s="37">
        <v>16716365</v>
      </c>
      <c r="E10" s="37">
        <v>6646422</v>
      </c>
      <c r="F10" s="37" t="s">
        <v>24</v>
      </c>
      <c r="G10" s="37" t="s">
        <v>24</v>
      </c>
      <c r="H10" s="37" t="s">
        <v>24</v>
      </c>
      <c r="I10" s="37" t="s">
        <v>24</v>
      </c>
      <c r="J10" s="37" t="s">
        <v>24</v>
      </c>
      <c r="K10" s="37">
        <v>73453344</v>
      </c>
    </row>
    <row r="11" spans="1:11" ht="18" customHeight="1">
      <c r="A11" s="27" t="s">
        <v>59</v>
      </c>
      <c r="B11" s="37" t="s">
        <v>24</v>
      </c>
      <c r="C11" s="52" t="s">
        <v>24</v>
      </c>
      <c r="D11" s="37" t="s">
        <v>24</v>
      </c>
      <c r="E11" s="37" t="s">
        <v>24</v>
      </c>
      <c r="F11" s="37" t="s">
        <v>24</v>
      </c>
      <c r="G11" s="37" t="s">
        <v>24</v>
      </c>
      <c r="H11" s="37" t="s">
        <v>24</v>
      </c>
      <c r="I11" s="37" t="s">
        <v>24</v>
      </c>
      <c r="J11" s="37" t="s">
        <v>24</v>
      </c>
      <c r="K11" s="37" t="s">
        <v>24</v>
      </c>
    </row>
    <row r="12" spans="1:11" ht="18" customHeight="1">
      <c r="A12" s="27" t="s">
        <v>60</v>
      </c>
      <c r="B12" s="37">
        <v>3162393469</v>
      </c>
      <c r="C12" s="52">
        <v>331232071</v>
      </c>
      <c r="D12" s="37">
        <v>1786791750</v>
      </c>
      <c r="E12" s="37">
        <v>170470719</v>
      </c>
      <c r="F12" s="37" t="s">
        <v>24</v>
      </c>
      <c r="G12" s="37">
        <v>726975000</v>
      </c>
      <c r="H12" s="37" t="s">
        <v>24</v>
      </c>
      <c r="I12" s="37" t="s">
        <v>24</v>
      </c>
      <c r="J12" s="37" t="s">
        <v>24</v>
      </c>
      <c r="K12" s="37">
        <v>478156000</v>
      </c>
    </row>
    <row r="13" spans="1:11" ht="18" customHeight="1">
      <c r="A13" s="27" t="s">
        <v>61</v>
      </c>
      <c r="B13" s="37">
        <v>3100231812</v>
      </c>
      <c r="C13" s="52">
        <v>251339498</v>
      </c>
      <c r="D13" s="37" t="s">
        <v>24</v>
      </c>
      <c r="E13" s="37">
        <v>1269048438</v>
      </c>
      <c r="F13" s="37" t="s">
        <v>24</v>
      </c>
      <c r="G13" s="37">
        <v>1004268800</v>
      </c>
      <c r="H13" s="37" t="s">
        <v>24</v>
      </c>
      <c r="I13" s="37" t="s">
        <v>24</v>
      </c>
      <c r="J13" s="37" t="s">
        <v>24</v>
      </c>
      <c r="K13" s="37">
        <v>826914574</v>
      </c>
    </row>
    <row r="14" spans="1:11" ht="18" customHeight="1">
      <c r="A14" s="27" t="s">
        <v>62</v>
      </c>
      <c r="B14" s="37">
        <v>11023748874</v>
      </c>
      <c r="C14" s="52">
        <v>895769733</v>
      </c>
      <c r="D14" s="37">
        <v>2876786421</v>
      </c>
      <c r="E14" s="37">
        <v>6543313196</v>
      </c>
      <c r="F14" s="37">
        <v>330590000</v>
      </c>
      <c r="G14" s="37">
        <v>866470400</v>
      </c>
      <c r="H14" s="37" t="s">
        <v>24</v>
      </c>
      <c r="I14" s="37" t="s">
        <v>24</v>
      </c>
      <c r="J14" s="37" t="s">
        <v>24</v>
      </c>
      <c r="K14" s="37">
        <v>406588857</v>
      </c>
    </row>
    <row r="15" spans="1:11" ht="18" customHeight="1">
      <c r="A15" s="27" t="s">
        <v>63</v>
      </c>
      <c r="B15" s="37">
        <v>10165794894</v>
      </c>
      <c r="C15" s="52">
        <v>915556358</v>
      </c>
      <c r="D15" s="37">
        <v>9111423198</v>
      </c>
      <c r="E15" s="37">
        <v>425180045</v>
      </c>
      <c r="F15" s="37" t="s">
        <v>24</v>
      </c>
      <c r="G15" s="37" t="s">
        <v>24</v>
      </c>
      <c r="H15" s="37" t="s">
        <v>24</v>
      </c>
      <c r="I15" s="37" t="s">
        <v>24</v>
      </c>
      <c r="J15" s="37" t="s">
        <v>24</v>
      </c>
      <c r="K15" s="37">
        <v>629191651</v>
      </c>
    </row>
    <row r="16" spans="1:11" ht="18" customHeight="1">
      <c r="A16" s="27" t="s">
        <v>64</v>
      </c>
      <c r="B16" s="37">
        <v>9867774097</v>
      </c>
      <c r="C16" s="52">
        <v>850911921</v>
      </c>
      <c r="D16" s="37">
        <v>8965043654</v>
      </c>
      <c r="E16" s="37">
        <v>425180045</v>
      </c>
      <c r="F16" s="37" t="s">
        <v>24</v>
      </c>
      <c r="G16" s="37" t="s">
        <v>24</v>
      </c>
      <c r="H16" s="37" t="s">
        <v>24</v>
      </c>
      <c r="I16" s="37" t="s">
        <v>24</v>
      </c>
      <c r="J16" s="37" t="s">
        <v>24</v>
      </c>
      <c r="K16" s="37">
        <v>477550398</v>
      </c>
    </row>
    <row r="17" spans="1:11" ht="18" customHeight="1">
      <c r="A17" s="27" t="s">
        <v>65</v>
      </c>
      <c r="B17" s="37">
        <v>193587015</v>
      </c>
      <c r="C17" s="52">
        <v>59888859</v>
      </c>
      <c r="D17" s="37">
        <v>41945762</v>
      </c>
      <c r="E17" s="37" t="s">
        <v>24</v>
      </c>
      <c r="F17" s="37" t="s">
        <v>24</v>
      </c>
      <c r="G17" s="37" t="s">
        <v>24</v>
      </c>
      <c r="H17" s="37" t="s">
        <v>24</v>
      </c>
      <c r="I17" s="37" t="s">
        <v>24</v>
      </c>
      <c r="J17" s="37" t="s">
        <v>24</v>
      </c>
      <c r="K17" s="37">
        <v>151641253</v>
      </c>
    </row>
    <row r="18" spans="1:11" ht="18" customHeight="1">
      <c r="A18" s="27" t="s">
        <v>66</v>
      </c>
      <c r="B18" s="37" t="s">
        <v>24</v>
      </c>
      <c r="C18" s="52" t="s">
        <v>24</v>
      </c>
      <c r="D18" s="37" t="s">
        <v>24</v>
      </c>
      <c r="E18" s="37" t="s">
        <v>24</v>
      </c>
      <c r="F18" s="37" t="s">
        <v>24</v>
      </c>
      <c r="G18" s="37" t="s">
        <v>24</v>
      </c>
      <c r="H18" s="37" t="s">
        <v>24</v>
      </c>
      <c r="I18" s="37" t="s">
        <v>24</v>
      </c>
      <c r="J18" s="37" t="s">
        <v>24</v>
      </c>
      <c r="K18" s="37" t="s">
        <v>24</v>
      </c>
    </row>
    <row r="19" spans="1:11" ht="18" customHeight="1">
      <c r="A19" s="27" t="s">
        <v>62</v>
      </c>
      <c r="B19" s="37">
        <v>104433782</v>
      </c>
      <c r="C19" s="52">
        <v>4755578</v>
      </c>
      <c r="D19" s="37">
        <v>104433782</v>
      </c>
      <c r="E19" s="37" t="s">
        <v>24</v>
      </c>
      <c r="F19" s="37" t="s">
        <v>24</v>
      </c>
      <c r="G19" s="37" t="s">
        <v>24</v>
      </c>
      <c r="H19" s="37" t="s">
        <v>24</v>
      </c>
      <c r="I19" s="37" t="s">
        <v>24</v>
      </c>
      <c r="J19" s="37" t="s">
        <v>24</v>
      </c>
      <c r="K19" s="37" t="s">
        <v>24</v>
      </c>
    </row>
    <row r="20" spans="1:11" ht="18" customHeight="1">
      <c r="A20" s="27" t="s">
        <v>448</v>
      </c>
      <c r="B20" s="37" t="s">
        <v>24</v>
      </c>
      <c r="C20" s="52" t="s">
        <v>24</v>
      </c>
      <c r="D20" s="37" t="s">
        <v>24</v>
      </c>
      <c r="E20" s="37" t="s">
        <v>24</v>
      </c>
      <c r="F20" s="37" t="s">
        <v>24</v>
      </c>
      <c r="G20" s="37" t="s">
        <v>24</v>
      </c>
      <c r="H20" s="37" t="s">
        <v>24</v>
      </c>
      <c r="I20" s="37" t="s">
        <v>24</v>
      </c>
      <c r="J20" s="37" t="s">
        <v>24</v>
      </c>
      <c r="K20" s="37" t="s">
        <v>24</v>
      </c>
    </row>
    <row r="21" spans="1:11" ht="18" customHeight="1">
      <c r="A21" s="57" t="s">
        <v>67</v>
      </c>
      <c r="B21" s="37">
        <v>29016028007</v>
      </c>
      <c r="C21" s="52">
        <v>2498365439</v>
      </c>
      <c r="D21" s="37">
        <v>14558119055</v>
      </c>
      <c r="E21" s="37">
        <v>8695486526</v>
      </c>
      <c r="F21" s="37">
        <v>330590000</v>
      </c>
      <c r="G21" s="37">
        <v>2709389200</v>
      </c>
      <c r="H21" s="37" t="s">
        <v>24</v>
      </c>
      <c r="I21" s="37" t="s">
        <v>24</v>
      </c>
      <c r="J21" s="37" t="s">
        <v>24</v>
      </c>
      <c r="K21" s="37">
        <v>2722443226</v>
      </c>
    </row>
  </sheetData>
  <mergeCells count="8">
    <mergeCell ref="H6:H7"/>
    <mergeCell ref="K6:K7"/>
    <mergeCell ref="A6:A7"/>
    <mergeCell ref="B6:B7"/>
    <mergeCell ref="D6:D7"/>
    <mergeCell ref="E6:E7"/>
    <mergeCell ref="F6:F7"/>
    <mergeCell ref="G6:G7"/>
  </mergeCells>
  <phoneticPr fontId="9"/>
  <printOptions horizontalCentered="1" verticalCentered="1"/>
  <pageMargins left="0.39370078740157483" right="0.39370078740157483" top="0.59055118110236227" bottom="0.39370078740157483" header="0.19685039370078741" footer="0.19685039370078741"/>
  <pageSetup paperSize="9" scale="75" orientation="landscape" r:id="rId1"/>
  <headerFooter>
    <oddFooter>&amp;C&amp;9&amp;P/&amp;N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I7"/>
  <sheetViews>
    <sheetView workbookViewId="0"/>
  </sheetViews>
  <sheetFormatPr defaultColWidth="8.875" defaultRowHeight="15.75"/>
  <cols>
    <col min="1" max="1" width="22.875" style="21" customWidth="1"/>
    <col min="2" max="9" width="12.875" style="21" customWidth="1"/>
    <col min="10" max="16384" width="8.875" style="21"/>
  </cols>
  <sheetData>
    <row r="1" spans="1:9" ht="30">
      <c r="A1" s="38" t="s">
        <v>68</v>
      </c>
    </row>
    <row r="2" spans="1:9" ht="18.75">
      <c r="A2" s="16" t="s">
        <v>419</v>
      </c>
    </row>
    <row r="3" spans="1:9" ht="18.75">
      <c r="A3" s="16" t="s">
        <v>509</v>
      </c>
    </row>
    <row r="4" spans="1:9" ht="18.75">
      <c r="A4" s="16" t="s">
        <v>410</v>
      </c>
    </row>
    <row r="5" spans="1:9" ht="18.75">
      <c r="I5" s="17" t="s">
        <v>25</v>
      </c>
    </row>
    <row r="6" spans="1:9" ht="47.25">
      <c r="A6" s="56" t="s">
        <v>47</v>
      </c>
      <c r="B6" s="40" t="s">
        <v>69</v>
      </c>
      <c r="C6" s="41" t="s">
        <v>70</v>
      </c>
      <c r="D6" s="41" t="s">
        <v>71</v>
      </c>
      <c r="E6" s="41" t="s">
        <v>72</v>
      </c>
      <c r="F6" s="41" t="s">
        <v>73</v>
      </c>
      <c r="G6" s="41" t="s">
        <v>74</v>
      </c>
      <c r="H6" s="40" t="s">
        <v>75</v>
      </c>
      <c r="I6" s="41" t="s">
        <v>76</v>
      </c>
    </row>
    <row r="7" spans="1:9" ht="18" customHeight="1">
      <c r="A7" s="52">
        <v>29016028007</v>
      </c>
      <c r="B7" s="37">
        <v>23081885459</v>
      </c>
      <c r="C7" s="37">
        <v>3510752473</v>
      </c>
      <c r="D7" s="37">
        <v>1094140983</v>
      </c>
      <c r="E7" s="37">
        <v>301402978</v>
      </c>
      <c r="F7" s="37">
        <v>296917234</v>
      </c>
      <c r="G7" s="37">
        <v>62995856</v>
      </c>
      <c r="H7" s="37">
        <v>667933024</v>
      </c>
      <c r="I7" s="42"/>
    </row>
  </sheetData>
  <phoneticPr fontId="9"/>
  <printOptions horizontalCentered="1" verticalCentered="1"/>
  <pageMargins left="0.39370078740157483" right="0.39370078740157483" top="0.59055118110236227" bottom="0.39370078740157483" header="0.19685039370078741" footer="0.19685039370078741"/>
  <pageSetup paperSize="9" scale="75" orientation="landscape" r:id="rId1"/>
  <headerFooter>
    <oddFooter>&amp;C&amp;9&amp;P/&amp;N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5</vt:i4>
      </vt:variant>
    </vt:vector>
  </HeadingPairs>
  <TitlesOfParts>
    <vt:vector size="26" baseType="lpstr">
      <vt:lpstr>1.(1)①有形固定資産の明細</vt:lpstr>
      <vt:lpstr>1.(1)②有形固定資産に係る行政目的別の明細</vt:lpstr>
      <vt:lpstr>1.(1)③投資及び出資金の明細</vt:lpstr>
      <vt:lpstr>1.(1)④基金の明細</vt:lpstr>
      <vt:lpstr>1.(1)⑤貸付金の明細</vt:lpstr>
      <vt:lpstr>1.(1)⑥長期延滞債権の明細</vt:lpstr>
      <vt:lpstr>1.(1)⑦未収金の明細</vt:lpstr>
      <vt:lpstr>1.(2)①地方債等（借入先別）の明細</vt:lpstr>
      <vt:lpstr>1.(2)②地方債等（利率別）の明細</vt:lpstr>
      <vt:lpstr>1.(2)③地方債等（返済期間別）の明細</vt:lpstr>
      <vt:lpstr>1.(2)④特定の契約条項が付された地方債等の概要</vt:lpstr>
      <vt:lpstr>1.(2)⑤引当金の明細</vt:lpstr>
      <vt:lpstr>2.(1)補助金等の明細</vt:lpstr>
      <vt:lpstr>3.(1)財源の明細</vt:lpstr>
      <vt:lpstr>3.(2)財源情報の明細</vt:lpstr>
      <vt:lpstr>4.(1)資金の明細</vt:lpstr>
      <vt:lpstr>貸借対照表(BS)</vt:lpstr>
      <vt:lpstr>行政コスト計算書(PL)</vt:lpstr>
      <vt:lpstr>純資産変動計算書(NW)</vt:lpstr>
      <vt:lpstr>資金収支計算書(CF)</vt:lpstr>
      <vt:lpstr>チェック</vt:lpstr>
      <vt:lpstr>'1.(1)①有形固定資産の明細'!Print_Titles</vt:lpstr>
      <vt:lpstr>'1.(1)②有形固定資産に係る行政目的別の明細'!Print_Titles</vt:lpstr>
      <vt:lpstr>市場価格のあるもの</vt:lpstr>
      <vt:lpstr>市場価格のないもののうち連結対象団体に対するもの</vt:lpstr>
      <vt:lpstr>市場価格のないもののうち連結対象団体以外に対するもの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LMG06</dc:creator>
  <cp:lastModifiedBy>LMG12</cp:lastModifiedBy>
  <cp:lastPrinted>2017-10-20T03:05:54Z</cp:lastPrinted>
  <dcterms:created xsi:type="dcterms:W3CDTF">2017-09-12T00:57:25Z</dcterms:created>
  <dcterms:modified xsi:type="dcterms:W3CDTF">2022-03-14T03:50:02Z</dcterms:modified>
</cp:coreProperties>
</file>