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6　尾張旭市（駐車場まち）\下水道事業（公下）\"/>
    </mc:Choice>
  </mc:AlternateContent>
  <xr:revisionPtr revIDLastSave="0" documentId="13_ncr:1_{D113DD06-CD93-4C43-9B3D-36E698927D4B}" xr6:coauthVersionLast="47" xr6:coauthVersionMax="47" xr10:uidLastSave="{00000000-0000-0000-0000-000000000000}"/>
  <workbookProtection workbookAlgorithmName="SHA-512" workbookHashValue="dIVzj8D42ivtwzo/w1vjO3gnh4JPi8sZ9eWZHfsbPaMUpfKXlid1FQZjNUXuTUWzGBm4f214+XkvTzeKkn7TJA==" workbookSaltValue="djkFN0WZW/1JHC+dRCiuPg=="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AT8" i="4"/>
  <c r="W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<sst xmlns="http://schemas.openxmlformats.org/spreadsheetml/2006/main" count="231" uniqueCount="115">
  <si>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</si>
  <si>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</si>
  <si>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</si>
  <si>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</si>
  <si>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</si>
  <si>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</si>
  <si>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</si>
  <si>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</si>
  <si>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</si>
  <si>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</si>
  <si>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</si>
  <si>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</si>
  <si>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</si>
  <si>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</si>
  <si>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</si>
  <si>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</si>
  <si>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</si>
  <si>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</si>
  <si>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</si>
  <si>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</si>
  <si>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</si>
  <si>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</si>
  <si>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</si>
  <si>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</si>
  <si>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</si>
  <si>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</si>
  <si>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</si>
  <si>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</si>
  <si>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</si>
  <si>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</si>
  <si>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</si>
  <si>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</si>
  <si>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</si>
  <si>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</si>
  <si>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</si>
  <si>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</si>
  <si>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</si>
  <si>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</si>
  <si>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</si>
  <si>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</si>
  <si>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</si>
  <si>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</si>
  <si>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</si>
  <si>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</si>
  <si>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</si>
  <si>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</si>
  <si>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</si>
  <si>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</si>
  <si>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</si>
  <si>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</si>
  <si>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</si>
  <si>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</si>
  <si>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</si>
  <si>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</si>
  <si>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</si>
  <si>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</si>
  <si>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</si>
  <si>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</si>
  <si>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</si>
  <si>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</si>
  <si>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</si>
  <si>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</si>
  <si>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</si>
  <si>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</si>
  <si>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</si>
  <si>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</si>
  <si>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</si>
  <si>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</si>
  <si>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</si>
  <si>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</si>
  <si>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</si>
  <si>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</si>
  <si>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</si>
  <si>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</si>
  <si>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</si>
  <si>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</si>
  <si>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</si>
  <si>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</si>
  <si>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</si>
  <si>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</si>
  <si>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</si>
  <si>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</si>
  <si>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</si>
  <si>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</si>
  <si>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</si>
  <si>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</si>
  <si>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</si>
  <si>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</si>
  <si>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</si>
  <si>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</si>
  <si>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</si>
  <si>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</si>
  <si>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</si>
  <si>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</si>
  <si>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</si>
  <si>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</si>
  <si>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</si>
  <si>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</si>
  <si>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</si>
  <si>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</si>
  <si>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</si>
  <si>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</si>
  <si>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</si>
  <si>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</si>
  <si>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</si>
  <si>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</si>
  <si>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</si>
  <si>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</si>
  <si>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</si>
  <si>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</si>
  <si>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</si>
  <si>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</si>
  <si>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①経営収支比率は類似団体を下回っています。100％は超えているものの一般会計からの繰入金に依存しているため、引き続き経営の健全化が必要です。
③流動比率は前年度から、13ポイント上昇し、類似団体を上回りましたが、100％を下回っています。これは、企業債償還金が多く現金保有が少ないためで、支払能力を高めるための経営改善が必要です。
④企業債残高対事業規模比率は類似団体と比較して高くなっていますが、これは令和11年度を市街化区域の概成年度と位置づけ、面整備と処理場の改築を推進しているためです。今後も適切な借入と償還に努めていきます。
⑤経費回収率は前年度から横ばいで類似団体より低く、100％を下回っています。引き続き経費削減に努めるとともに、使用料の改定を実施します。
⑥汚水処理原価は、類似団体より高くなっています。引き続き維持管理費の削減や水洗化率向上による有収水量の増加に努めていきます。
⑦施設利用率は前年度から横ばいで類似団体を上回っています。今後は供用開始区域の拡大に伴う処理水量の増加と将来的な人口減少を考慮して、適正規模の施設維持に努めていきます。
⑧水洗化率は前年度から横ばいで類似団体より低くなっていますが、これは供用開始区域の拡大により処理区域内人口が大きく増加しているためです。引き続き、未接続世帯に対する啓発を実施し、水洗化率の向上を図っていきます。
</t>
    <rPh sb="1" eb="3">
      <t>ケイエイ</t>
    </rPh>
    <rPh sb="3" eb="7">
      <t>シュウシヒリツ</t>
    </rPh>
    <rPh sb="8" eb="10">
      <t>ルイジ</t>
    </rPh>
    <rPh sb="10" eb="12">
      <t>ダンタイ</t>
    </rPh>
    <rPh sb="13" eb="15">
      <t>シタマワ</t>
    </rPh>
    <rPh sb="26" eb="27">
      <t>コ</t>
    </rPh>
    <rPh sb="34" eb="38">
      <t>イッパンカイケイ</t>
    </rPh>
    <rPh sb="41" eb="44">
      <t>クリイレキン</t>
    </rPh>
    <rPh sb="45" eb="47">
      <t>イゾン</t>
    </rPh>
    <rPh sb="54" eb="55">
      <t>ヒ</t>
    </rPh>
    <rPh sb="56" eb="57">
      <t>ツヅ</t>
    </rPh>
    <rPh sb="58" eb="60">
      <t>ケイエイ</t>
    </rPh>
    <rPh sb="61" eb="64">
      <t>ケンゼンカ</t>
    </rPh>
    <rPh sb="65" eb="67">
      <t>ヒツヨウ</t>
    </rPh>
    <rPh sb="72" eb="76">
      <t>リュウドウヒリツ</t>
    </rPh>
    <rPh sb="77" eb="80">
      <t>ゼンネンド</t>
    </rPh>
    <rPh sb="89" eb="91">
      <t>ジョウショウ</t>
    </rPh>
    <rPh sb="93" eb="97">
      <t>ルイジダンタイ</t>
    </rPh>
    <rPh sb="98" eb="100">
      <t>ウワマワ</t>
    </rPh>
    <rPh sb="111" eb="113">
      <t>シタマワ</t>
    </rPh>
    <rPh sb="123" eb="126">
      <t>キギョウサイ</t>
    </rPh>
    <rPh sb="126" eb="129">
      <t>ショウカンキン</t>
    </rPh>
    <rPh sb="130" eb="131">
      <t>オオ</t>
    </rPh>
    <rPh sb="132" eb="136">
      <t>ゲンキンホユウ</t>
    </rPh>
    <rPh sb="137" eb="138">
      <t>スク</t>
    </rPh>
    <rPh sb="144" eb="146">
      <t>シハラ</t>
    </rPh>
    <rPh sb="146" eb="148">
      <t>ノウリョク</t>
    </rPh>
    <rPh sb="149" eb="150">
      <t>タカ</t>
    </rPh>
    <rPh sb="155" eb="157">
      <t>ケイエイ</t>
    </rPh>
    <rPh sb="157" eb="159">
      <t>カイゼン</t>
    </rPh>
    <rPh sb="160" eb="162">
      <t>ヒツヨウ</t>
    </rPh>
    <rPh sb="167" eb="170">
      <t>キギョウサイ</t>
    </rPh>
    <rPh sb="170" eb="172">
      <t>ザンダカ</t>
    </rPh>
    <rPh sb="172" eb="173">
      <t>タイ</t>
    </rPh>
    <rPh sb="173" eb="175">
      <t>ジギョウ</t>
    </rPh>
    <rPh sb="175" eb="179">
      <t>キボヒリツ</t>
    </rPh>
    <rPh sb="180" eb="182">
      <t>ルイジ</t>
    </rPh>
    <rPh sb="182" eb="184">
      <t>ダンタイ</t>
    </rPh>
    <rPh sb="185" eb="187">
      <t>ヒカク</t>
    </rPh>
    <rPh sb="189" eb="190">
      <t>タカ</t>
    </rPh>
    <rPh sb="202" eb="204">
      <t>レイワ</t>
    </rPh>
    <rPh sb="206" eb="208">
      <t>ネンド</t>
    </rPh>
    <rPh sb="269" eb="274">
      <t>ケイヒカイシュウリツ</t>
    </rPh>
    <rPh sb="275" eb="278">
      <t>ゼンネンド</t>
    </rPh>
    <rPh sb="280" eb="281">
      <t>ヨコ</t>
    </rPh>
    <rPh sb="284" eb="288">
      <t>ルイジダンタイ</t>
    </rPh>
    <rPh sb="290" eb="291">
      <t>ヒク</t>
    </rPh>
    <rPh sb="298" eb="300">
      <t>シタマワ</t>
    </rPh>
    <rPh sb="306" eb="307">
      <t>ヒ</t>
    </rPh>
    <rPh sb="308" eb="309">
      <t>ツヅ</t>
    </rPh>
    <rPh sb="310" eb="314">
      <t>ケイヒサクゲン</t>
    </rPh>
    <rPh sb="315" eb="316">
      <t>ツト</t>
    </rPh>
    <rPh sb="323" eb="326">
      <t>シヨウリョウ</t>
    </rPh>
    <rPh sb="327" eb="329">
      <t>カイテイ</t>
    </rPh>
    <rPh sb="330" eb="332">
      <t>ジッシ</t>
    </rPh>
    <rPh sb="346" eb="350">
      <t>ルイジダンタイ</t>
    </rPh>
    <rPh sb="352" eb="353">
      <t>タカ</t>
    </rPh>
    <rPh sb="361" eb="362">
      <t>ヒ</t>
    </rPh>
    <rPh sb="363" eb="364">
      <t>ツヅ</t>
    </rPh>
    <rPh sb="365" eb="370">
      <t>イジカンリヒ</t>
    </rPh>
    <rPh sb="371" eb="373">
      <t>サクゲン</t>
    </rPh>
    <rPh sb="374" eb="378">
      <t>スイセンカリツ</t>
    </rPh>
    <rPh sb="378" eb="380">
      <t>コウジョウ</t>
    </rPh>
    <rPh sb="383" eb="387">
      <t>ユウシュウスイリョウ</t>
    </rPh>
    <rPh sb="388" eb="390">
      <t>ゾウカ</t>
    </rPh>
    <rPh sb="391" eb="392">
      <t>ツト</t>
    </rPh>
    <rPh sb="412" eb="413">
      <t>ヨコ</t>
    </rPh>
    <rPh sb="486" eb="490">
      <t>スイセンカリツ</t>
    </rPh>
    <rPh sb="491" eb="494">
      <t>ゼンネンド</t>
    </rPh>
    <rPh sb="496" eb="497">
      <t>ヨコ</t>
    </rPh>
    <rPh sb="500" eb="504">
      <t>ルイジダンタイ</t>
    </rPh>
    <rPh sb="506" eb="507">
      <t>ヒク</t>
    </rPh>
    <rPh sb="519" eb="523">
      <t>キョウヨウカイシ</t>
    </rPh>
    <rPh sb="523" eb="525">
      <t>クイキ</t>
    </rPh>
    <rPh sb="526" eb="528">
      <t>カクダイ</t>
    </rPh>
    <phoneticPr fontId="4"/>
  </si>
  <si>
    <t>①有形固定資産減価償却率は前年度より上昇したものの、類似団体より低くなっています。これは平成29年度に法適化した際に、過年度の減価償却累計額を計上していないためと考えられます。
②管渠老朽化率は昨年度末に初めて法定耐用年数を超える管渠が発生し、今後増加する見込みです。
③管渠改善率は、前年度から減少しました。②及び③ともに、類似団体より低いのは、布設から50年を経過する管渠が少ないためであり、管渠の改築更新の緊急性は今のところ低いと言えます。今後は老朽化に伴う更新需要が徐々に拡大していくため、ストックマネジメント計画に基づき、適切な維持管理・更新を行っていきます。</t>
    <rPh sb="1" eb="3">
      <t>ユウケイ</t>
    </rPh>
    <rPh sb="3" eb="7">
      <t>コテイシサン</t>
    </rPh>
    <rPh sb="13" eb="16">
      <t>ゼンネンド</t>
    </rPh>
    <rPh sb="18" eb="20">
      <t>ジョウショウ</t>
    </rPh>
    <rPh sb="26" eb="28">
      <t>ルイジ</t>
    </rPh>
    <rPh sb="28" eb="30">
      <t>ダンタイ</t>
    </rPh>
    <rPh sb="32" eb="33">
      <t>ヒク</t>
    </rPh>
    <rPh sb="44" eb="46">
      <t>ヘイセイ</t>
    </rPh>
    <rPh sb="48" eb="50">
      <t>ネンド</t>
    </rPh>
    <rPh sb="51" eb="52">
      <t>ホウ</t>
    </rPh>
    <rPh sb="52" eb="53">
      <t>テキ</t>
    </rPh>
    <rPh sb="53" eb="54">
      <t>カ</t>
    </rPh>
    <rPh sb="56" eb="57">
      <t>サイ</t>
    </rPh>
    <rPh sb="59" eb="62">
      <t>カネンド</t>
    </rPh>
    <rPh sb="63" eb="65">
      <t>ゲンカ</t>
    </rPh>
    <rPh sb="65" eb="67">
      <t>ショウキャク</t>
    </rPh>
    <rPh sb="67" eb="70">
      <t>ルイケイガク</t>
    </rPh>
    <rPh sb="71" eb="73">
      <t>ケイジョウ</t>
    </rPh>
    <rPh sb="81" eb="82">
      <t>カンガ</t>
    </rPh>
    <rPh sb="90" eb="92">
      <t>カンキョ</t>
    </rPh>
    <rPh sb="92" eb="96">
      <t>ロウキュウカリツ</t>
    </rPh>
    <rPh sb="97" eb="100">
      <t>サクネンド</t>
    </rPh>
    <rPh sb="100" eb="101">
      <t>マツ</t>
    </rPh>
    <rPh sb="102" eb="103">
      <t>ハジ</t>
    </rPh>
    <rPh sb="105" eb="107">
      <t>ホウテイ</t>
    </rPh>
    <rPh sb="107" eb="109">
      <t>タイヨウ</t>
    </rPh>
    <rPh sb="109" eb="111">
      <t>ネンスウ</t>
    </rPh>
    <rPh sb="112" eb="113">
      <t>コ</t>
    </rPh>
    <rPh sb="115" eb="117">
      <t>カンキョ</t>
    </rPh>
    <rPh sb="118" eb="120">
      <t>ハッセイ</t>
    </rPh>
    <rPh sb="122" eb="124">
      <t>コンゴ</t>
    </rPh>
    <rPh sb="124" eb="126">
      <t>ゾウカ</t>
    </rPh>
    <rPh sb="128" eb="130">
      <t>ミコ</t>
    </rPh>
    <rPh sb="136" eb="138">
      <t>カンキョ</t>
    </rPh>
    <rPh sb="138" eb="141">
      <t>カイゼンリツ</t>
    </rPh>
    <rPh sb="143" eb="146">
      <t>ゼンネンド</t>
    </rPh>
    <rPh sb="148" eb="150">
      <t>ゲンショウ</t>
    </rPh>
    <rPh sb="156" eb="157">
      <t>オヨ</t>
    </rPh>
    <rPh sb="163" eb="167">
      <t>ルイジダンタイ</t>
    </rPh>
    <rPh sb="169" eb="170">
      <t>ヒク</t>
    </rPh>
    <rPh sb="174" eb="176">
      <t>フセツ</t>
    </rPh>
    <rPh sb="180" eb="181">
      <t>ネン</t>
    </rPh>
    <rPh sb="182" eb="184">
      <t>ケイカ</t>
    </rPh>
    <rPh sb="186" eb="188">
      <t>カンキョ</t>
    </rPh>
    <rPh sb="189" eb="190">
      <t>スク</t>
    </rPh>
    <rPh sb="198" eb="200">
      <t>カンキョ</t>
    </rPh>
    <rPh sb="201" eb="203">
      <t>カイチク</t>
    </rPh>
    <rPh sb="203" eb="205">
      <t>コウシン</t>
    </rPh>
    <rPh sb="206" eb="209">
      <t>キンキュウセイ</t>
    </rPh>
    <rPh sb="210" eb="211">
      <t>イマ</t>
    </rPh>
    <rPh sb="215" eb="216">
      <t>ヒク</t>
    </rPh>
    <rPh sb="218" eb="219">
      <t>イ</t>
    </rPh>
    <rPh sb="223" eb="225">
      <t>コンゴ</t>
    </rPh>
    <rPh sb="226" eb="229">
      <t>ロウキュウカ</t>
    </rPh>
    <rPh sb="230" eb="231">
      <t>トモナ</t>
    </rPh>
    <rPh sb="232" eb="236">
      <t>コウシンジュヨウ</t>
    </rPh>
    <rPh sb="237" eb="239">
      <t>ジョジョ</t>
    </rPh>
    <rPh sb="240" eb="242">
      <t>カクダイ</t>
    </rPh>
    <rPh sb="259" eb="261">
      <t>ケイカク</t>
    </rPh>
    <rPh sb="262" eb="263">
      <t>モト</t>
    </rPh>
    <rPh sb="266" eb="268">
      <t>テキセツ</t>
    </rPh>
    <rPh sb="269" eb="273">
      <t>イジカンリ</t>
    </rPh>
    <rPh sb="274" eb="276">
      <t>コウシン</t>
    </rPh>
    <rPh sb="277" eb="278">
      <t>オコナ</t>
    </rPh>
    <phoneticPr fontId="4"/>
  </si>
  <si>
    <t>経費回収率が低く、不足分を一般会計からの繰入金に依存している状態が続いています。
引き続き市街化区域概成に向けて下水道整備を進めるとともに、供用開始後38年経過し、今後老朽化施設の修繕や改築、管渠の更新等も増えてくるため、多額の事業費が必要になります。
このため、適切な企業債の借入など、健全な経営の維持管理に努めていきます。また、繰入金に依存しない自立的な事業運営に向けて令和8年度に使用料改定を実施する予定です。</t>
    <rPh sb="166" eb="169">
      <t>クリイレキン</t>
    </rPh>
    <rPh sb="170" eb="172">
      <t>イゾン</t>
    </rPh>
    <rPh sb="175" eb="178">
      <t>ジリツテキ</t>
    </rPh>
    <rPh sb="179" eb="183">
      <t>ジギョウウンエイ</t>
    </rPh>
    <rPh sb="184" eb="185">
      <t>ム</t>
    </rPh>
    <rPh sb="187" eb="189">
      <t>レイワ</t>
    </rPh>
    <rPh sb="190" eb="192">
      <t>ネンド</t>
    </rPh>
    <rPh sb="193" eb="196">
      <t>シヨウリョウ</t>
    </rPh>
    <rPh sb="196" eb="198">
      <t>カイテイ</t>
    </rPh>
    <rPh sb="199" eb="201">
      <t>ジッシ</t>
    </rPh>
    <rPh sb="203" eb="20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</si>
</sst>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0.02</c:v>
                </c:pt>
                <c:pt idx="2" formatCode="#,##0.00;&quot;△&quot;#,##0.00">
                  <c:v>0</c:v>
                </c:pt>
                <c:pt idx="3">
                  <c:v>0.11</c:v>
                </c:pt>
                <c:pt idx="4">
                  <c:v>0.01</c:v>
                </c:pt>
              </c:numCache>
            </c:numRef>
          </c:val>
          <c:extLst>
            <c:ext xmlns:c16="http://schemas.microsoft.com/office/drawing/2014/chart" uri="{C3380CC4-5D6E-409C-BE32-E72D297353CC}">
              <c16:uniqueId val="{00000000-199E-4F00-9C6E-91CE60C6B0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199E-4F00-9C6E-91CE60C6B0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60.98</c:v>
                </c:pt>
                <c:pt idx="1">
                  <c:v>65.17</c:v>
                </c:pt>
                <c:pt idx="2">
                  <c:v>65.86</c:v>
                </c:pt>
                <c:pt idx="3">
                  <c:v>68.62</c:v>
                </c:pt>
                <c:pt idx="4">
                  <c:v>68.16</c:v>
                </c:pt>
              </c:numCache>
            </c:numRef>
          </c:val>
          <c:extLst>
            <c:ext xmlns:c16="http://schemas.microsoft.com/office/drawing/2014/chart" uri="{C3380CC4-5D6E-409C-BE32-E72D297353CC}">
              <c16:uniqueId val="{00000000-640B-432C-B8A6-6A9C539934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640B-432C-B8A6-6A9C539934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89.56</c:v>
                </c:pt>
                <c:pt idx="1">
                  <c:v>89.23</c:v>
                </c:pt>
                <c:pt idx="2">
                  <c:v>89.97</c:v>
                </c:pt>
                <c:pt idx="3">
                  <c:v>90</c:v>
                </c:pt>
                <c:pt idx="4">
                  <c:v>90.8</c:v>
                </c:pt>
              </c:numCache>
            </c:numRef>
          </c:val>
          <c:extLst>
            <c:ext xmlns:c16="http://schemas.microsoft.com/office/drawing/2014/chart" uri="{C3380CC4-5D6E-409C-BE32-E72D297353CC}">
              <c16:uniqueId val="{00000000-0BA6-4756-914B-31BBB125CE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0BA6-4756-914B-31BBB125CE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100.33</c:v>
                </c:pt>
                <c:pt idx="1">
                  <c:v>107.03</c:v>
                </c:pt>
                <c:pt idx="2">
                  <c:v>104.67</c:v>
                </c:pt>
                <c:pt idx="3">
                  <c:v>98.71</c:v>
                </c:pt>
                <c:pt idx="4">
                  <c:v>101.58</c:v>
                </c:pt>
              </c:numCache>
            </c:numRef>
          </c:val>
          <c:extLst>
            <c:ext xmlns:c16="http://schemas.microsoft.com/office/drawing/2014/chart" uri="{C3380CC4-5D6E-409C-BE32-E72D297353CC}">
              <c16:uniqueId val="{00000000-895E-4BAC-860D-4F4F679D9E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895E-4BAC-860D-4F4F679D9E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10.78</c:v>
                </c:pt>
                <c:pt idx="1">
                  <c:v>13.85</c:v>
                </c:pt>
                <c:pt idx="2">
                  <c:v>16.37</c:v>
                </c:pt>
                <c:pt idx="3">
                  <c:v>18.559999999999999</c:v>
                </c:pt>
                <c:pt idx="4">
                  <c:v>20.88</c:v>
                </c:pt>
              </c:numCache>
            </c:numRef>
          </c:val>
          <c:extLst>
            <c:ext xmlns:c16="http://schemas.microsoft.com/office/drawing/2014/chart" uri="{C3380CC4-5D6E-409C-BE32-E72D297353CC}">
              <c16:uniqueId val="{00000000-2D07-4550-AF8F-EFEC76A525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2D07-4550-AF8F-EFEC76A525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0.38</c:v>
                </c:pt>
                <c:pt idx="4" formatCode="#,##0.00;&quot;△&quot;#,##0.00;&quot;-&quot;">
                  <c:v>0.89</c:v>
                </c:pt>
              </c:numCache>
            </c:numRef>
          </c:val>
          <c:extLst>
            <c:ext xmlns:c16="http://schemas.microsoft.com/office/drawing/2014/chart" uri="{C3380CC4-5D6E-409C-BE32-E72D297353CC}">
              <c16:uniqueId val="{00000000-4E33-428B-8718-A6E968D5DC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4E33-428B-8718-A6E968D5DC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0-471F-952A-31D50EC19B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6BC0-471F-952A-31D50EC19B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48.92</c:v>
                </c:pt>
                <c:pt idx="1">
                  <c:v>65.17</c:v>
                </c:pt>
                <c:pt idx="2">
                  <c:v>81.5</c:v>
                </c:pt>
                <c:pt idx="3">
                  <c:v>78.239999999999995</c:v>
                </c:pt>
                <c:pt idx="4">
                  <c:v>91.24</c:v>
                </c:pt>
              </c:numCache>
            </c:numRef>
          </c:val>
          <c:extLst>
            <c:ext xmlns:c16="http://schemas.microsoft.com/office/drawing/2014/chart" uri="{C3380CC4-5D6E-409C-BE32-E72D297353CC}">
              <c16:uniqueId val="{00000000-6481-4643-896D-D0B3B2C35B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6481-4643-896D-D0B3B2C35B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846.52</c:v>
                </c:pt>
                <c:pt idx="1">
                  <c:v>847.16</c:v>
                </c:pt>
                <c:pt idx="2">
                  <c:v>928.8</c:v>
                </c:pt>
                <c:pt idx="3">
                  <c:v>929.68</c:v>
                </c:pt>
                <c:pt idx="4">
                  <c:v>958.9</c:v>
                </c:pt>
              </c:numCache>
            </c:numRef>
          </c:val>
          <c:extLst>
            <c:ext xmlns:c16="http://schemas.microsoft.com/office/drawing/2014/chart" uri="{C3380CC4-5D6E-409C-BE32-E72D297353CC}">
              <c16:uniqueId val="{00000000-DEE6-40EC-9D08-1CF6AFCE4A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DEE6-40EC-9D08-1CF6AFCE4A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82.72</c:v>
                </c:pt>
                <c:pt idx="1">
                  <c:v>82.04</c:v>
                </c:pt>
                <c:pt idx="2">
                  <c:v>82.72</c:v>
                </c:pt>
                <c:pt idx="3">
                  <c:v>82.97</c:v>
                </c:pt>
                <c:pt idx="4">
                  <c:v>82.85</c:v>
                </c:pt>
              </c:numCache>
            </c:numRef>
          </c:val>
          <c:extLst>
            <c:ext xmlns:c16="http://schemas.microsoft.com/office/drawing/2014/chart" uri="{C3380CC4-5D6E-409C-BE32-E72D297353CC}">
              <c16:uniqueId val="{00000000-3D99-4B20-BEE0-0DEA620CAE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3D99-4B20-BEE0-0DEA620CAE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AABB-4EF3-A0BC-5470A0DC5F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AABB-4EF3-A0BC-5470A0DC5F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尾張旭市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83947</v>
      </c>
      <c r="AM8" s="36"/>
      <c r="AN8" s="36"/>
      <c r="AO8" s="36"/>
      <c r="AP8" s="36"/>
      <c r="AQ8" s="36"/>
      <c r="AR8" s="36"/>
      <c r="AS8" s="36"/>
      <c r="AT8" s="37">
        <f>データ!T6</f>
        <v>21.03</v>
      </c>
      <c r="AU8" s="37"/>
      <c r="AV8" s="37"/>
      <c r="AW8" s="37"/>
      <c r="AX8" s="37"/>
      <c r="AY8" s="37"/>
      <c r="AZ8" s="37"/>
      <c r="BA8" s="37"/>
      <c r="BB8" s="37">
        <f>データ!U6</f>
        <v>3991.77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73.95</v>
      </c>
      <c r="J10" s="37"/>
      <c r="K10" s="37"/>
      <c r="L10" s="37"/>
      <c r="M10" s="37"/>
      <c r="N10" s="37"/>
      <c r="O10" s="37"/>
      <c r="P10" s="37">
        <f>データ!P6</f>
        <v>88.39</v>
      </c>
      <c r="Q10" s="37"/>
      <c r="R10" s="37"/>
      <c r="S10" s="37"/>
      <c r="T10" s="37"/>
      <c r="U10" s="37"/>
      <c r="V10" s="37"/>
      <c r="W10" s="37">
        <f>データ!Q6</f>
        <v>93.76</v>
      </c>
      <c r="X10" s="37"/>
      <c r="Y10" s="37"/>
      <c r="Z10" s="37"/>
      <c r="AA10" s="37"/>
      <c r="AB10" s="37"/>
      <c r="AC10" s="37"/>
      <c r="AD10" s="36">
        <f>データ!R6</f>
        <v>2420</v>
      </c>
      <c r="AE10" s="36"/>
      <c r="AF10" s="36"/>
      <c r="AG10" s="36"/>
      <c r="AH10" s="36"/>
      <c r="AI10" s="36"/>
      <c r="AJ10" s="36"/>
      <c r="AK10" s="2"/>
      <c r="AL10" s="36">
        <f>データ!V6</f>
        <v>74081</v>
      </c>
      <c r="AM10" s="36"/>
      <c r="AN10" s="36"/>
      <c r="AO10" s="36"/>
      <c r="AP10" s="36"/>
      <c r="AQ10" s="36"/>
      <c r="AR10" s="36"/>
      <c r="AS10" s="36"/>
      <c r="AT10" s="37">
        <f>データ!W6</f>
        <v>10.31</v>
      </c>
      <c r="AU10" s="37"/>
      <c r="AV10" s="37"/>
      <c r="AW10" s="37"/>
      <c r="AX10" s="37"/>
      <c r="AY10" s="37"/>
      <c r="AZ10" s="37"/>
      <c r="BA10" s="37"/>
      <c r="BB10" s="37">
        <f>データ!X6</f>
        <v>7185.35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s0dbeAekjvLrOVkEeeHwvbkEzrujKlrhXBRfj2moerUTi7ItpQSygIawA9AYRbEBHaFsdIKz8WAnrXVgPlNjQ==" saltValue="QpQhGv3m9qOCzbx99aLaN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232262</v>
      </c>
      <c r="D6" s="19">
        <f t="shared" si="3"/>
        <v>46</v>
      </c>
      <c r="E6" s="19">
        <f t="shared" si="3"/>
        <v>17</v>
      </c>
      <c r="F6" s="19">
        <f t="shared" si="3"/>
        <v>1</v>
      </c>
      <c r="G6" s="19">
        <f t="shared" si="3"/>
        <v>0</v>
      </c>
      <c r="H6" s="19" t="str">
        <f t="shared" si="3"/>
        <v>愛知県　尾張旭市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73.95</v>
      </c>
      <c r="P6" s="20">
        <f t="shared" si="3"/>
        <v>88.39</v>
      </c>
      <c r="Q6" s="20">
        <f t="shared" si="3"/>
        <v>93.76</v>
      </c>
      <c r="R6" s="20">
        <f t="shared" si="3"/>
        <v>2420</v>
      </c>
      <c r="S6" s="20">
        <f t="shared" si="3"/>
        <v>83947</v>
      </c>
      <c r="T6" s="20">
        <f t="shared" si="3"/>
        <v>21.03</v>
      </c>
      <c r="U6" s="20">
        <f t="shared" si="3"/>
        <v>3991.77</v>
      </c>
      <c r="V6" s="20">
        <f t="shared" si="3"/>
        <v>74081</v>
      </c>
      <c r="W6" s="20">
        <f t="shared" si="3"/>
        <v>10.31</v>
      </c>
      <c r="X6" s="20">
        <f t="shared" si="3"/>
        <v>7185.35</v>
      </c>
      <c r="Y6" s="21">
        <f>IF(Y7="",NA(),Y7)</f>
        <v>100.33</v>
      </c>
      <c r="Z6" s="21">
        <f t="shared" ref="Z6:AH6" si="4">IF(Z7="",NA(),Z7)</f>
        <v>107.03</v>
      </c>
      <c r="AA6" s="21">
        <f t="shared" si="4"/>
        <v>104.67</v>
      </c>
      <c r="AB6" s="21">
        <f t="shared" si="4"/>
        <v>98.71</v>
      </c>
      <c r="AC6" s="21">
        <f t="shared" si="4"/>
        <v>101.58</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48.92</v>
      </c>
      <c r="AV6" s="21">
        <f t="shared" ref="AV6:BD6" si="6">IF(AV7="",NA(),AV7)</f>
        <v>65.17</v>
      </c>
      <c r="AW6" s="21">
        <f t="shared" si="6"/>
        <v>81.5</v>
      </c>
      <c r="AX6" s="21">
        <f t="shared" si="6"/>
        <v>78.239999999999995</v>
      </c>
      <c r="AY6" s="21">
        <f t="shared" si="6"/>
        <v>91.24</v>
      </c>
      <c r="AZ6" s="21">
        <f t="shared" si="6"/>
        <v>71.540000000000006</v>
      </c>
      <c r="BA6" s="21">
        <f t="shared" si="6"/>
        <v>67.86</v>
      </c>
      <c r="BB6" s="21">
        <f t="shared" si="6"/>
        <v>72.92</v>
      </c>
      <c r="BC6" s="21">
        <f t="shared" si="6"/>
        <v>81.19</v>
      </c>
      <c r="BD6" s="21">
        <f t="shared" si="6"/>
        <v>85.86</v>
      </c>
      <c r="BE6" s="20" t="str">
        <f>IF(BE7="","",IF(BE7="-","【-】","【"&amp;SUBSTITUTE(TEXT(BE7,"#,##0.00"),"-","△")&amp;"】"))</f>
        <v>【78.43】</v>
      </c>
      <c r="BF6" s="21">
        <f>IF(BF7="",NA(),BF7)</f>
        <v>846.52</v>
      </c>
      <c r="BG6" s="21">
        <f t="shared" ref="BG6:BO6" si="7">IF(BG7="",NA(),BG7)</f>
        <v>847.16</v>
      </c>
      <c r="BH6" s="21">
        <f t="shared" si="7"/>
        <v>928.8</v>
      </c>
      <c r="BI6" s="21">
        <f t="shared" si="7"/>
        <v>929.68</v>
      </c>
      <c r="BJ6" s="21">
        <f t="shared" si="7"/>
        <v>958.9</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82.72</v>
      </c>
      <c r="BR6" s="21">
        <f t="shared" ref="BR6:BZ6" si="8">IF(BR7="",NA(),BR7)</f>
        <v>82.04</v>
      </c>
      <c r="BS6" s="21">
        <f t="shared" si="8"/>
        <v>82.72</v>
      </c>
      <c r="BT6" s="21">
        <f t="shared" si="8"/>
        <v>82.97</v>
      </c>
      <c r="BU6" s="21">
        <f t="shared" si="8"/>
        <v>82.85</v>
      </c>
      <c r="BV6" s="21">
        <f t="shared" si="8"/>
        <v>88.05</v>
      </c>
      <c r="BW6" s="21">
        <f t="shared" si="8"/>
        <v>91.14</v>
      </c>
      <c r="BX6" s="21">
        <f t="shared" si="8"/>
        <v>90.69</v>
      </c>
      <c r="BY6" s="21">
        <f t="shared" si="8"/>
        <v>90.5</v>
      </c>
      <c r="BZ6" s="21">
        <f t="shared" si="8"/>
        <v>92.66</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f>IF(CM7="",NA(),CM7)</f>
        <v>60.98</v>
      </c>
      <c r="CN6" s="21">
        <f t="shared" ref="CN6:CV6" si="10">IF(CN7="",NA(),CN7)</f>
        <v>65.17</v>
      </c>
      <c r="CO6" s="21">
        <f t="shared" si="10"/>
        <v>65.86</v>
      </c>
      <c r="CP6" s="21">
        <f t="shared" si="10"/>
        <v>68.62</v>
      </c>
      <c r="CQ6" s="21">
        <f t="shared" si="10"/>
        <v>68.16</v>
      </c>
      <c r="CR6" s="21">
        <f t="shared" si="10"/>
        <v>57.04</v>
      </c>
      <c r="CS6" s="21">
        <f t="shared" si="10"/>
        <v>60.78</v>
      </c>
      <c r="CT6" s="21">
        <f t="shared" si="10"/>
        <v>59.96</v>
      </c>
      <c r="CU6" s="21">
        <f t="shared" si="10"/>
        <v>59.9</v>
      </c>
      <c r="CV6" s="21">
        <f t="shared" si="10"/>
        <v>60.13</v>
      </c>
      <c r="CW6" s="20" t="str">
        <f>IF(CW7="","",IF(CW7="-","【-】","【"&amp;SUBSTITUTE(TEXT(CW7,"#,##0.00"),"-","△")&amp;"】"))</f>
        <v>【58.94】</v>
      </c>
      <c r="CX6" s="21">
        <f>IF(CX7="",NA(),CX7)</f>
        <v>89.56</v>
      </c>
      <c r="CY6" s="21">
        <f t="shared" ref="CY6:DG6" si="11">IF(CY7="",NA(),CY7)</f>
        <v>89.23</v>
      </c>
      <c r="CZ6" s="21">
        <f t="shared" si="11"/>
        <v>89.97</v>
      </c>
      <c r="DA6" s="21">
        <f t="shared" si="11"/>
        <v>90</v>
      </c>
      <c r="DB6" s="21">
        <f t="shared" si="11"/>
        <v>90.8</v>
      </c>
      <c r="DC6" s="21">
        <f t="shared" si="11"/>
        <v>93.73</v>
      </c>
      <c r="DD6" s="21">
        <f t="shared" si="11"/>
        <v>94.17</v>
      </c>
      <c r="DE6" s="21">
        <f t="shared" si="11"/>
        <v>94.27</v>
      </c>
      <c r="DF6" s="21">
        <f t="shared" si="11"/>
        <v>94.46</v>
      </c>
      <c r="DG6" s="21">
        <f t="shared" si="11"/>
        <v>94.37</v>
      </c>
      <c r="DH6" s="20" t="str">
        <f>IF(DH7="","",IF(DH7="-","【-】","【"&amp;SUBSTITUTE(TEXT(DH7,"#,##0.00"),"-","△")&amp;"】"))</f>
        <v>【95.91】</v>
      </c>
      <c r="DI6" s="21">
        <f>IF(DI7="",NA(),DI7)</f>
        <v>10.78</v>
      </c>
      <c r="DJ6" s="21">
        <f t="shared" ref="DJ6:DR6" si="12">IF(DJ7="",NA(),DJ7)</f>
        <v>13.85</v>
      </c>
      <c r="DK6" s="21">
        <f t="shared" si="12"/>
        <v>16.37</v>
      </c>
      <c r="DL6" s="21">
        <f t="shared" si="12"/>
        <v>18.559999999999999</v>
      </c>
      <c r="DM6" s="21">
        <f t="shared" si="12"/>
        <v>20.88</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1">
        <f t="shared" si="13"/>
        <v>0.38</v>
      </c>
      <c r="DX6" s="21">
        <f t="shared" si="13"/>
        <v>0.89</v>
      </c>
      <c r="DY6" s="21">
        <f t="shared" si="13"/>
        <v>0.83</v>
      </c>
      <c r="DZ6" s="21">
        <f t="shared" si="13"/>
        <v>1.06</v>
      </c>
      <c r="EA6" s="21">
        <f t="shared" si="13"/>
        <v>2.02</v>
      </c>
      <c r="EB6" s="21">
        <f t="shared" si="13"/>
        <v>2.67</v>
      </c>
      <c r="EC6" s="21">
        <f t="shared" si="13"/>
        <v>3.43</v>
      </c>
      <c r="ED6" s="20" t="str">
        <f>IF(ED7="","",IF(ED7="-","【-】","【"&amp;SUBSTITUTE(TEXT(ED7,"#,##0.00"),"-","△")&amp;"】"))</f>
        <v>【8.68】</v>
      </c>
      <c r="EE6" s="21">
        <f>IF(EE7="",NA(),EE7)</f>
        <v>0.02</v>
      </c>
      <c r="EF6" s="21">
        <f t="shared" ref="EF6:EN6" si="14">IF(EF7="",NA(),EF7)</f>
        <v>0.02</v>
      </c>
      <c r="EG6" s="20">
        <f t="shared" si="14"/>
        <v>0</v>
      </c>
      <c r="EH6" s="21">
        <f t="shared" si="14"/>
        <v>0.11</v>
      </c>
      <c r="EI6" s="21">
        <f t="shared" si="14"/>
        <v>0.01</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5">
      <c r="A7" s="14"/>
      <c r="B7" s="23">
        <v>2023</v>
      </c>
      <c r="C7" s="23">
        <v>232262</v>
      </c>
      <c r="D7" s="23">
        <v>46</v>
      </c>
      <c r="E7" s="23">
        <v>17</v>
      </c>
      <c r="F7" s="23">
        <v>1</v>
      </c>
      <c r="G7" s="23">
        <v>0</v>
      </c>
      <c r="H7" s="23" t="s">
        <v>96</v>
      </c>
      <c r="I7" s="23" t="s">
        <v>97</v>
      </c>
      <c r="J7" s="23" t="s">
        <v>98</v>
      </c>
      <c r="K7" s="23" t="s">
        <v>99</v>
      </c>
      <c r="L7" s="23" t="s">
        <v>100</v>
      </c>
      <c r="M7" s="23" t="s">
        <v>101</v>
      </c>
      <c r="N7" s="24" t="s">
        <v>102</v>
      </c>
      <c r="O7" s="24">
        <v>73.95</v>
      </c>
      <c r="P7" s="24">
        <v>88.39</v>
      </c>
      <c r="Q7" s="24">
        <v>93.76</v>
      </c>
      <c r="R7" s="24">
        <v>2420</v>
      </c>
      <c r="S7" s="24">
        <v>83947</v>
      </c>
      <c r="T7" s="24">
        <v>21.03</v>
      </c>
      <c r="U7" s="24">
        <v>3991.77</v>
      </c>
      <c r="V7" s="24">
        <v>74081</v>
      </c>
      <c r="W7" s="24">
        <v>10.31</v>
      </c>
      <c r="X7" s="24">
        <v>7185.35</v>
      </c>
      <c r="Y7" s="24">
        <v>100.33</v>
      </c>
      <c r="Z7" s="24">
        <v>107.03</v>
      </c>
      <c r="AA7" s="24">
        <v>104.67</v>
      </c>
      <c r="AB7" s="24">
        <v>98.71</v>
      </c>
      <c r="AC7" s="24">
        <v>101.58</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48.92</v>
      </c>
      <c r="AV7" s="24">
        <v>65.17</v>
      </c>
      <c r="AW7" s="24">
        <v>81.5</v>
      </c>
      <c r="AX7" s="24">
        <v>78.239999999999995</v>
      </c>
      <c r="AY7" s="24">
        <v>91.24</v>
      </c>
      <c r="AZ7" s="24">
        <v>71.540000000000006</v>
      </c>
      <c r="BA7" s="24">
        <v>67.86</v>
      </c>
      <c r="BB7" s="24">
        <v>72.92</v>
      </c>
      <c r="BC7" s="24">
        <v>81.19</v>
      </c>
      <c r="BD7" s="24">
        <v>85.86</v>
      </c>
      <c r="BE7" s="24">
        <v>78.430000000000007</v>
      </c>
      <c r="BF7" s="24">
        <v>846.52</v>
      </c>
      <c r="BG7" s="24">
        <v>847.16</v>
      </c>
      <c r="BH7" s="24">
        <v>928.8</v>
      </c>
      <c r="BI7" s="24">
        <v>929.68</v>
      </c>
      <c r="BJ7" s="24">
        <v>958.9</v>
      </c>
      <c r="BK7" s="24">
        <v>653.69000000000005</v>
      </c>
      <c r="BL7" s="24">
        <v>709.4</v>
      </c>
      <c r="BM7" s="24">
        <v>734.47</v>
      </c>
      <c r="BN7" s="24">
        <v>720.89</v>
      </c>
      <c r="BO7" s="24">
        <v>676.93</v>
      </c>
      <c r="BP7" s="24">
        <v>630.82000000000005</v>
      </c>
      <c r="BQ7" s="24">
        <v>82.72</v>
      </c>
      <c r="BR7" s="24">
        <v>82.04</v>
      </c>
      <c r="BS7" s="24">
        <v>82.72</v>
      </c>
      <c r="BT7" s="24">
        <v>82.97</v>
      </c>
      <c r="BU7" s="24">
        <v>82.85</v>
      </c>
      <c r="BV7" s="24">
        <v>88.05</v>
      </c>
      <c r="BW7" s="24">
        <v>91.14</v>
      </c>
      <c r="BX7" s="24">
        <v>90.69</v>
      </c>
      <c r="BY7" s="24">
        <v>90.5</v>
      </c>
      <c r="BZ7" s="24">
        <v>92.66</v>
      </c>
      <c r="CA7" s="24">
        <v>97.81</v>
      </c>
      <c r="CB7" s="24">
        <v>150</v>
      </c>
      <c r="CC7" s="24">
        <v>150</v>
      </c>
      <c r="CD7" s="24">
        <v>150</v>
      </c>
      <c r="CE7" s="24">
        <v>150</v>
      </c>
      <c r="CF7" s="24">
        <v>150</v>
      </c>
      <c r="CG7" s="24">
        <v>141.15</v>
      </c>
      <c r="CH7" s="24">
        <v>136.86000000000001</v>
      </c>
      <c r="CI7" s="24">
        <v>138.52000000000001</v>
      </c>
      <c r="CJ7" s="24">
        <v>138.66999999999999</v>
      </c>
      <c r="CK7" s="24">
        <v>139.12</v>
      </c>
      <c r="CL7" s="24">
        <v>138.75</v>
      </c>
      <c r="CM7" s="24">
        <v>60.98</v>
      </c>
      <c r="CN7" s="24">
        <v>65.17</v>
      </c>
      <c r="CO7" s="24">
        <v>65.86</v>
      </c>
      <c r="CP7" s="24">
        <v>68.62</v>
      </c>
      <c r="CQ7" s="24">
        <v>68.16</v>
      </c>
      <c r="CR7" s="24">
        <v>57.04</v>
      </c>
      <c r="CS7" s="24">
        <v>60.78</v>
      </c>
      <c r="CT7" s="24">
        <v>59.96</v>
      </c>
      <c r="CU7" s="24">
        <v>59.9</v>
      </c>
      <c r="CV7" s="24">
        <v>60.13</v>
      </c>
      <c r="CW7" s="24">
        <v>58.94</v>
      </c>
      <c r="CX7" s="24">
        <v>89.56</v>
      </c>
      <c r="CY7" s="24">
        <v>89.23</v>
      </c>
      <c r="CZ7" s="24">
        <v>89.97</v>
      </c>
      <c r="DA7" s="24">
        <v>90</v>
      </c>
      <c r="DB7" s="24">
        <v>90.8</v>
      </c>
      <c r="DC7" s="24">
        <v>93.73</v>
      </c>
      <c r="DD7" s="24">
        <v>94.17</v>
      </c>
      <c r="DE7" s="24">
        <v>94.27</v>
      </c>
      <c r="DF7" s="24">
        <v>94.46</v>
      </c>
      <c r="DG7" s="24">
        <v>94.37</v>
      </c>
      <c r="DH7" s="24">
        <v>95.91</v>
      </c>
      <c r="DI7" s="24">
        <v>10.78</v>
      </c>
      <c r="DJ7" s="24">
        <v>13.85</v>
      </c>
      <c r="DK7" s="24">
        <v>16.37</v>
      </c>
      <c r="DL7" s="24">
        <v>18.559999999999999</v>
      </c>
      <c r="DM7" s="24">
        <v>20.88</v>
      </c>
      <c r="DN7" s="24">
        <v>21.22</v>
      </c>
      <c r="DO7" s="24">
        <v>23.25</v>
      </c>
      <c r="DP7" s="24">
        <v>25.2</v>
      </c>
      <c r="DQ7" s="24">
        <v>27.42</v>
      </c>
      <c r="DR7" s="24">
        <v>30.01</v>
      </c>
      <c r="DS7" s="24">
        <v>41.09</v>
      </c>
      <c r="DT7" s="24">
        <v>0</v>
      </c>
      <c r="DU7" s="24">
        <v>0</v>
      </c>
      <c r="DV7" s="24">
        <v>0</v>
      </c>
      <c r="DW7" s="24">
        <v>0.38</v>
      </c>
      <c r="DX7" s="24">
        <v>0.89</v>
      </c>
      <c r="DY7" s="24">
        <v>0.83</v>
      </c>
      <c r="DZ7" s="24">
        <v>1.06</v>
      </c>
      <c r="EA7" s="24">
        <v>2.02</v>
      </c>
      <c r="EB7" s="24">
        <v>2.67</v>
      </c>
      <c r="EC7" s="24">
        <v>3.43</v>
      </c>
      <c r="ED7" s="24">
        <v>8.68</v>
      </c>
      <c r="EE7" s="24">
        <v>0.02</v>
      </c>
      <c r="EF7" s="24">
        <v>0.02</v>
      </c>
      <c r="EG7" s="24">
        <v>0</v>
      </c>
      <c r="EH7" s="24">
        <v>0.11</v>
      </c>
      <c r="EI7" s="24">
        <v>0.01</v>
      </c>
      <c r="EJ7" s="24">
        <v>0.12</v>
      </c>
      <c r="EK7" s="24">
        <v>0.08</v>
      </c>
      <c r="EL7" s="24">
        <v>0.24</v>
      </c>
      <c r="EM7" s="24">
        <v>0.14000000000000001</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2025-02-03T02:25:34Z</cp:lastPrinted>
  <dcterms:created xsi:type="dcterms:W3CDTF">2025-01-24T07:03:10Z</dcterms:created>
  <dcterms:modified xsi:type="dcterms:W3CDTF">2025-02-03T02:25:39Z</dcterms:modified>
  <cp:category/>
</cp:coreProperties>
</file>