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5_市町村→県（回答）\26 尾張旭市\"/>
    </mc:Choice>
  </mc:AlternateContent>
  <xr:revisionPtr revIDLastSave="0" documentId="8_{63482A94-3D4A-4936-AC70-AC36CDD880B0}"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AM34" i="10" l="1"/>
  <c r="AM35" i="10" l="1"/>
  <c r="BW34" i="10"/>
  <c r="BW35" i="10" s="1"/>
  <c r="BW36" i="10" s="1"/>
  <c r="BW37" i="10" s="1"/>
  <c r="BW38" i="10" s="1"/>
  <c r="BW39" i="10" s="1"/>
</calcChain>
</file>

<file path=xl/sharedStrings.xml><?xml version="1.0" encoding="utf-8"?>
<sst xmlns="http://schemas.openxmlformats.org/spreadsheetml/2006/main" count="1088" uniqueCount="561">
  <si>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</si>
  <si>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</si>
  <si>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</si>
  <si>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</si>
  <si>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</si>
  <si>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</si>
  <si>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</si>
  <si>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</si>
  <si>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</si>
  <si>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</si>
  <si>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</si>
  <si>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</si>
  <si>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</si>
  <si>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</si>
  <si>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</si>
  <si>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</si>
  <si>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</si>
  <si>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</si>
  <si>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</si>
  <si>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</si>
  <si>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</si>
  <si>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</si>
  <si>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</si>
  <si>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</si>
  <si>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</si>
  <si>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</si>
  <si>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</si>
  <si>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</si>
  <si>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</si>
  <si>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</si>
  <si>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</si>
  <si>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</si>
  <si>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</si>
  <si>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</si>
  <si>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</si>
  <si>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</si>
  <si>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</si>
  <si>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</si>
  <si>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</si>
  <si>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</si>
  <si>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</si>
  <si>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</si>
  <si>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</si>
  <si>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</si>
  <si>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</si>
  <si>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</si>
  <si>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</si>
  <si>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</si>
  <si>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</si>
  <si>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</si>
  <si>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</si>
  <si>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</si>
  <si>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</si>
  <si>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</si>
  <si>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</si>
  <si>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</si>
  <si>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</si>
  <si>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</si>
  <si>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</si>
  <si>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</si>
  <si>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</si>
  <si>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</si>
  <si>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</si>
  <si>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</si>
  <si>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</si>
  <si>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</si>
  <si>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</si>
  <si>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</si>
  <si>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</si>
  <si>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</si>
  <si>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</si>
  <si>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</si>
  <si>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</si>
  <si>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</si>
  <si>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</si>
  <si>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</si>
  <si>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</si>
  <si>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</si>
  <si>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</si>
  <si>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</si>
  <si>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</si>
  <si>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</si>
  <si>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</si>
  <si>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</si>
  <si>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</si>
  <si>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</si>
  <si>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</si>
  <si>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</si>
  <si>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</si>
  <si>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</si>
  <si>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</si>
  <si>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</si>
  <si>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</si>
  <si>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</si>
  <si>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尾張旭市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</si>
  <si>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</si>
  <si>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</si>
  <si>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</si>
  <si>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</si>
  <si>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</si>
  <si>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</si>
  <si>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</si>
  <si>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</si>
  <si>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</si>
  <si>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</si>
  <si>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</si>
  <si>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</si>
  <si>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</si>
  <si>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</si>
  <si>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</si>
  <si>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</si>
  <si>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</si>
  <si>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</si>
  <si>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</si>
  <si>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</si>
  <si>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</si>
  <si>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</si>
  <si>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</si>
  <si>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</si>
  <si>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</si>
  <si>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</si>
  <si>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</si>
  <si>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</si>
  <si>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</si>
  <si>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</si>
  <si>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</si>
  <si>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</si>
  <si>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</si>
  <si>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</si>
  <si>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</si>
  <si>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</si>
  <si>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</si>
  <si>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</si>
  <si>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</si>
  <si>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</si>
  <si>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</si>
  <si>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</si>
  <si>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</si>
  <si>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</si>
  <si>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</si>
  <si>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</si>
  <si>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</si>
  <si>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</si>
  <si>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</si>
  <si>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</si>
  <si>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</si>
  <si>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</si>
  <si>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</si>
  <si>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</si>
  <si>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</si>
  <si>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</si>
  <si>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</si>
  <si>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</si>
  <si>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</si>
  <si>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</si>
  <si>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</si>
  <si>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</si>
  <si>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</si>
  <si>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</si>
  <si>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</si>
  <si>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</si>
  <si>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</si>
  <si>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</si>
  <si>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</si>
  <si>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</si>
  <si>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</si>
  <si>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</si>
  <si>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</si>
  <si>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</si>
  <si>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</si>
  <si>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</si>
  <si>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</si>
  <si>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</si>
  <si>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</si>
  <si>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</si>
  <si>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</si>
  <si>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</si>
  <si>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</si>
  <si>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</si>
  <si>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</si>
  <si>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</si>
  <si>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</si>
  <si>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</si>
  <si>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</si>
  <si>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</si>
  <si>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</si>
  <si>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</si>
  <si>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</si>
  <si>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</si>
  <si>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</si>
  <si>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</si>
  <si>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</si>
  <si>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</si>
  <si>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</si>
  <si>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</si>
  <si>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</si>
  <si>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</si>
  <si>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</si>
  <si>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</si>
  <si>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</si>
  <si>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</si>
  <si>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</si>
  <si>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</si>
  <si>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</si>
  <si>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愛知県尾張旭市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</si>
  <si>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</si>
  <si>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</si>
  <si>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</si>
  <si>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</si>
  <si>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</si>
  <si>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</si>
  <si>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</si>
  <si>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</si>
  <si>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</si>
  <si>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</si>
  <si>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</si>
  <si>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</si>
  <si>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</si>
  <si>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</si>
  <si>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</si>
  <si>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</si>
  <si>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</si>
  <si>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</si>
  <si>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</si>
  <si>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</si>
  <si>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</si>
  <si>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</si>
  <si>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</si>
  <si>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</si>
  <si>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</si>
  <si>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</si>
  <si>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</si>
  <si>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</si>
  <si>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</si>
  <si>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</si>
  <si>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</si>
  <si>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</si>
  <si>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</si>
  <si>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</si>
  <si>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</si>
  <si>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</si>
  <si>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</si>
  <si>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</si>
  <si>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</si>
  <si>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</si>
  <si>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</si>
  <si>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</si>
  <si>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</si>
  <si>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</si>
  <si>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</si>
  <si>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</si>
  <si>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</si>
  <si>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</si>
  <si>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</si>
  <si>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</si>
  <si>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</si>
  <si>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</si>
  <si>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</si>
  <si>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</si>
  <si>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</si>
  <si>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</si>
  <si>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</si>
  <si>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</si>
  <si>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</si>
  <si>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</si>
  <si>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</si>
  <si>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</si>
  <si>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</si>
  <si>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</si>
  <si>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</si>
  <si>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</si>
  <si>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</si>
  <si>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</si>
  <si>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</si>
  <si>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</si>
  <si>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</si>
  <si>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</si>
  <si>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</si>
  <si>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</si>
  <si>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</si>
  <si>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</si>
  <si>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</si>
  <si>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</si>
  <si>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</si>
  <si>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</si>
  <si>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</si>
  <si>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</si>
  <si>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</si>
  <si>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</si>
  <si>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</si>
  <si>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</si>
  <si>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</si>
  <si>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</si>
  <si>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</si>
  <si>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</si>
  <si>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</si>
  <si>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</si>
  <si>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</si>
  <si>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</si>
  <si>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</si>
  <si>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</si>
  <si>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</si>
  <si>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</si>
  <si>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</si>
  <si>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</si>
  <si>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</si>
  <si>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</si>
  <si>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</si>
  <si>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</si>
  <si>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</si>
  <si>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</si>
  <si>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</si>
  <si>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</si>
  <si>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</si>
  <si>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</si>
  <si>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</si>
  <si>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</si>
  <si>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</si>
  <si>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</si>
  <si>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</si>
  <si>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</si>
  <si>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</si>
  <si>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</si>
  <si>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</si>
  <si>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</si>
  <si>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</si>
  <si>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</si>
  <si>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</si>
  <si>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</si>
  <si>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</si>
  <si>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</si>
  <si>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</si>
  <si>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</si>
  <si>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</si>
  <si>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</si>
  <si>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</si>
  <si>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</si>
  <si>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</si>
  <si>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</si>
  <si>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</si>
  <si>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</si>
  <si>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</si>
  <si>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</si>
  <si>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</si>
  <si>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</si>
  <si>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</si>
  <si>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</si>
  <si>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</si>
  <si>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</si>
  <si>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</si>
  <si>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</si>
  <si>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</si>
  <si>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</si>
  <si>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</si>
  <si>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</si>
  <si>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愛知県尾張旭市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</si>
  <si>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</si>
  <si>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</si>
  <si>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</si>
  <si>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</si>
  <si>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</si>
  <si>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</si>
  <si>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</si>
  <si>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</si>
  <si>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</si>
  <si>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</si>
  <si>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</si>
  <si>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</si>
  <si>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</si>
  <si>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</si>
  <si>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</si>
  <si>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</si>
  <si>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</si>
  <si>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</si>
  <si>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</si>
  <si>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</si>
  <si>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</si>
  <si>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旭平和墓園事業特別会計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</si>
  <si>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</si>
  <si>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</si>
  <si>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</si>
  <si>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</si>
  <si>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</si>
  <si>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</si>
  <si>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</si>
  <si>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</si>
  <si>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</si>
  <si>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</si>
  <si>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</si>
  <si>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</si>
  <si>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</si>
  <si>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</si>
  <si>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</si>
  <si>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</si>
  <si>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</si>
  <si>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</si>
  <si>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</si>
  <si>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</si>
  <si>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</si>
  <si>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</si>
  <si>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</si>
  <si>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</si>
  <si>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</si>
  <si>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</si>
  <si>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</si>
  <si>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</si>
  <si>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</si>
  <si>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</si>
  <si>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</si>
  <si>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</si>
  <si>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</si>
  <si>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</si>
  <si>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</si>
  <si>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</si>
  <si>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</si>
  <si>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</si>
  <si>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</si>
  <si>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</si>
  <si>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</si>
  <si>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</si>
  <si>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</si>
  <si>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</si>
  <si>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</si>
  <si>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</si>
  <si>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</si>
  <si>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</si>
  <si>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</si>
  <si>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</si>
  <si>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</si>
  <si>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</si>
  <si>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</si>
  <si>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</si>
  <si>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</si>
  <si>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</si>
  <si>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</si>
  <si>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</si>
  <si>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</si>
  <si>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</si>
  <si>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</si>
  <si>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</si>
  <si>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</si>
  <si>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</si>
  <si>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</si>
  <si>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</si>
  <si>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</si>
  <si>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</si>
  <si>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</si>
  <si>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</si>
  <si>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</si>
  <si>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</si>
  <si>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</si>
  <si>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</si>
  <si>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</si>
  <si>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</si>
  <si>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</si>
  <si>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</si>
  <si>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</si>
  <si>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</si>
  <si>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</si>
  <si>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</si>
  <si>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</si>
  <si>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</si>
  <si>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</si>
  <si>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</si>
  <si>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</si>
  <si>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</si>
  <si>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</si>
  <si>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</si>
  <si>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</si>
  <si>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</si>
  <si>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</si>
  <si>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</si>
  <si>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</si>
  <si>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</si>
  <si>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</si>
  <si>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</si>
  <si>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</si>
  <si>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</si>
  <si>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</si>
  <si>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</si>
  <si>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</si>
  <si>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</si>
  <si>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</si>
  <si>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</si>
  <si>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</si>
  <si>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</si>
  <si>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</si>
  <si>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</si>
  <si>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</si>
  <si>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</si>
  <si>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</si>
  <si>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</si>
  <si>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</si>
  <si>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</si>
  <si>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</si>
  <si>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</si>
  <si>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</si>
  <si>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</si>
  <si>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</si>
  <si>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</si>
  <si>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</si>
  <si>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</si>
  <si>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</si>
  <si>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</si>
  <si>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</si>
  <si>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</si>
  <si>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</si>
  <si>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</si>
  <si>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</si>
  <si>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</si>
  <si>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</si>
  <si>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</si>
  <si>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</si>
  <si>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</si>
  <si>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</si>
  <si>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</si>
  <si>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</si>
  <si>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</si>
  <si>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</si>
  <si>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</si>
  <si>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</si>
  <si>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</si>
  <si>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</si>
  <si>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</si>
  <si>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</si>
  <si>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</si>
  <si>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</si>
  <si>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</si>
  <si>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</si>
  <si>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</si>
  <si>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</si>
  <si>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</si>
  <si>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0.85</t>
  </si>
  <si>
    <t>水道事業会計</t>
  </si>
  <si>
    <t>一般会計</t>
  </si>
  <si>
    <t>公共下水道事業会計</t>
  </si>
  <si>
    <t>介護保険特別会計</t>
  </si>
  <si>
    <t>国民健康保険特別会計</t>
  </si>
  <si>
    <t>▲ 0.24</t>
  </si>
  <si>
    <t>後期高齢者医療特別会計</t>
  </si>
  <si>
    <t>旭平和墓園事業特別会計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</si>
  <si>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</si>
  <si>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</si>
  <si>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</si>
  <si>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</si>
  <si>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</si>
  <si>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</si>
  <si>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</si>
  <si>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</si>
  <si>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</si>
  <si>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公立陶生病院組合</t>
    <rPh sb="0" eb="2">
      <t>コウリツ</t>
    </rPh>
    <rPh sb="2" eb="3">
      <t>トウ</t>
    </rPh>
    <rPh sb="3" eb="4">
      <t>セイ</t>
    </rPh>
    <rPh sb="4" eb="6">
      <t>ビョウイン</t>
    </rPh>
    <rPh sb="6" eb="8">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</si>
  <si>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</si>
  <si>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</si>
  <si>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</si>
  <si>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尾張東部衛生組合</t>
    <rPh sb="0" eb="2">
      <t>オワリ</t>
    </rPh>
    <rPh sb="2" eb="4">
      <t>トウブ</t>
    </rPh>
    <rPh sb="4" eb="6">
      <t>エイセイ</t>
    </rPh>
    <rPh sb="6" eb="8">
      <t>クミアイ</t>
    </rPh>
    <phoneticPr fontId="2"/>
  </si>
  <si>
    <t>瀬戸旭看護専門学校組合</t>
    <rPh sb="0" eb="2">
      <t>セト</t>
    </rPh>
    <rPh sb="2" eb="3">
      <t>アサヒ</t>
    </rPh>
    <rPh sb="3" eb="5">
      <t>カンゴ</t>
    </rPh>
    <rPh sb="5" eb="7">
      <t>センモン</t>
    </rPh>
    <rPh sb="7" eb="9">
      <t>ガッコウ</t>
    </rPh>
    <rPh sb="9" eb="11">
      <t>クミアイ</t>
    </rPh>
    <phoneticPr fontId="2"/>
  </si>
  <si>
    <t>尾張旭市公共施設整備基金</t>
    <rPh sb="0" eb="4">
      <t>オワリアサヒシ</t>
    </rPh>
    <rPh sb="4" eb="12">
      <t>コウキョウシセツセイビキキン</t>
    </rPh>
    <phoneticPr fontId="2"/>
  </si>
  <si>
    <t>尾張旭市旭平和墓園管理基金</t>
    <rPh sb="0" eb="4">
      <t>オワリアサヒシ</t>
    </rPh>
    <rPh sb="4" eb="5">
      <t>アサヒ</t>
    </rPh>
    <rPh sb="5" eb="7">
      <t>ヘイワ</t>
    </rPh>
    <rPh sb="7" eb="9">
      <t>ボエン</t>
    </rPh>
    <rPh sb="9" eb="11">
      <t>カンリ</t>
    </rPh>
    <rPh sb="11" eb="13">
      <t>キキン</t>
    </rPh>
    <phoneticPr fontId="2"/>
  </si>
  <si>
    <t>尾張旭市地域福祉基金</t>
    <rPh sb="0" eb="4">
      <t>オワリアサヒシ</t>
    </rPh>
    <rPh sb="4" eb="6">
      <t>チイキ</t>
    </rPh>
    <rPh sb="6" eb="8">
      <t>フクシ</t>
    </rPh>
    <rPh sb="8" eb="10">
      <t>キキン</t>
    </rPh>
    <phoneticPr fontId="2"/>
  </si>
  <si>
    <t>尾張旭市緑化推進基金</t>
    <rPh sb="0" eb="4">
      <t>オワリアサヒシ</t>
    </rPh>
    <rPh sb="4" eb="6">
      <t>リョッカ</t>
    </rPh>
    <rPh sb="6" eb="8">
      <t>スイシン</t>
    </rPh>
    <rPh sb="8" eb="10">
      <t>キキン</t>
    </rPh>
    <phoneticPr fontId="2"/>
  </si>
  <si>
    <t>尾張旭市文化振興基金</t>
    <rPh sb="0" eb="4">
      <t>オワリアサヒシ</t>
    </rPh>
    <rPh sb="4" eb="6">
      <t>ブンカ</t>
    </rPh>
    <rPh sb="6" eb="8">
      <t>シンコウ</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</si>
</sst>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FD03-4A69-B8A4-BA5DBB776B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38234</c:v>
                </c:pt>
                <c:pt idx="1">
                  <c:v>32782</c:v>
                </c:pt>
                <c:pt idx="2">
                  <c:v>34727</c:v>
                </c:pt>
                <c:pt idx="3">
                  <c:v>35657</c:v>
                </c:pt>
                <c:pt idx="4">
                  <c:v>27868</c:v>
                </c:pt>
              </c:numCache>
            </c:numRef>
          </c:val>
          <c:smooth val="0"/>
          <c:extLst>
            <c:ext xmlns:c16="http://schemas.microsoft.com/office/drawing/2014/chart" uri="{C3380CC4-5D6E-409C-BE32-E72D297353CC}">
              <c16:uniqueId val="{00000001-FD03-4A69-B8A4-BA5DBB776B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4.1900000000000004</c:v>
                </c:pt>
                <c:pt idx="1">
                  <c:v>6.96</c:v>
                </c:pt>
                <c:pt idx="2">
                  <c:v>7.23</c:v>
                </c:pt>
                <c:pt idx="3">
                  <c:v>6.67</c:v>
                </c:pt>
                <c:pt idx="4">
                  <c:v>7.29</c:v>
                </c:pt>
              </c:numCache>
            </c:numRef>
          </c:val>
          <c:extLst>
            <c:ext xmlns:c16="http://schemas.microsoft.com/office/drawing/2014/chart" uri="{C3380CC4-5D6E-409C-BE32-E72D297353CC}">
              <c16:uniqueId val="{00000000-F7B7-4229-98B4-ED27E7537E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11.89</c:v>
                </c:pt>
                <c:pt idx="1">
                  <c:v>14.86</c:v>
                </c:pt>
                <c:pt idx="2">
                  <c:v>17.82</c:v>
                </c:pt>
                <c:pt idx="3">
                  <c:v>18.91</c:v>
                </c:pt>
                <c:pt idx="4">
                  <c:v>16.420000000000002</c:v>
                </c:pt>
              </c:numCache>
            </c:numRef>
          </c:val>
          <c:extLst>
            <c:ext xmlns:c16="http://schemas.microsoft.com/office/drawing/2014/chart" uri="{C3380CC4-5D6E-409C-BE32-E72D297353CC}">
              <c16:uniqueId val="{00000001-F7B7-4229-98B4-ED27E7537E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0.37</c:v>
                </c:pt>
                <c:pt idx="1">
                  <c:v>6.92</c:v>
                </c:pt>
                <c:pt idx="2">
                  <c:v>5.19</c:v>
                </c:pt>
                <c:pt idx="3">
                  <c:v>1.07</c:v>
                </c:pt>
                <c:pt idx="4">
                  <c:v>-0.85</c:v>
                </c:pt>
              </c:numCache>
            </c:numRef>
          </c:val>
          <c:smooth val="0"/>
          <c:extLst>
            <c:ext xmlns:c16="http://schemas.microsoft.com/office/drawing/2014/chart" uri="{C3380CC4-5D6E-409C-BE32-E72D297353CC}">
              <c16:uniqueId val="{00000002-F7B7-4229-98B4-ED27E7537E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DD5-49CD-80FD-104572EBF0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D5-49CD-80FD-104572EBF065}"/>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DD5-49CD-80FD-104572EBF065}"/>
            </c:ext>
          </c:extLst>
        </c:ser>
        <c:ser>
          <c:idx val="3"/>
          <c:order val="3"/>
          <c:tx>
            <c:strRef>
              <c:f>データシート!$A$30</c:f>
              <c:strCache>
                <c:ptCount val="1"/>
                <c:pt idx="0">
                  <c:v>旭平和墓園事業特別会計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0.06</c:v>
                </c:pt>
                <c:pt idx="8">
                  <c:v>#N/A</c:v>
                </c:pt>
                <c:pt idx="9">
                  <c:v>0</c:v>
                </c:pt>
              </c:numCache>
            </c:numRef>
          </c:val>
          <c:extLst>
            <c:ext xmlns:c16="http://schemas.microsoft.com/office/drawing/2014/chart" uri="{C3380CC4-5D6E-409C-BE32-E72D297353CC}">
              <c16:uniqueId val="{00000003-5DD5-49CD-80FD-104572EBF06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0.06</c:v>
                </c:pt>
                <c:pt idx="8">
                  <c:v>#N/A</c:v>
                </c:pt>
                <c:pt idx="9">
                  <c:v>0.05</c:v>
                </c:pt>
              </c:numCache>
            </c:numRef>
          </c:val>
          <c:extLst>
            <c:ext xmlns:c16="http://schemas.microsoft.com/office/drawing/2014/chart" uri="{C3380CC4-5D6E-409C-BE32-E72D297353CC}">
              <c16:uniqueId val="{00000004-5DD5-49CD-80FD-104572EBF06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0.51</c:v>
                </c:pt>
                <c:pt idx="2">
                  <c:v>#N/A</c:v>
                </c:pt>
                <c:pt idx="3">
                  <c:v>1.23</c:v>
                </c:pt>
                <c:pt idx="4">
                  <c:v>#N/A</c:v>
                </c:pt>
                <c:pt idx="5">
                  <c:v>0.16</c:v>
                </c:pt>
                <c:pt idx="6">
                  <c:v>0.24</c:v>
                </c:pt>
                <c:pt idx="7">
                  <c:v>#N/A</c:v>
                </c:pt>
                <c:pt idx="8">
                  <c:v>#N/A</c:v>
                </c:pt>
                <c:pt idx="9">
                  <c:v>0.15</c:v>
                </c:pt>
              </c:numCache>
            </c:numRef>
          </c:val>
          <c:extLst>
            <c:ext xmlns:c16="http://schemas.microsoft.com/office/drawing/2014/chart" uri="{C3380CC4-5D6E-409C-BE32-E72D297353CC}">
              <c16:uniqueId val="{00000005-5DD5-49CD-80FD-104572EBF06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0.51</c:v>
                </c:pt>
                <c:pt idx="2">
                  <c:v>#N/A</c:v>
                </c:pt>
                <c:pt idx="3">
                  <c:v>0.28000000000000003</c:v>
                </c:pt>
                <c:pt idx="4">
                  <c:v>#N/A</c:v>
                </c:pt>
                <c:pt idx="5">
                  <c:v>0.57999999999999996</c:v>
                </c:pt>
                <c:pt idx="6">
                  <c:v>#N/A</c:v>
                </c:pt>
                <c:pt idx="7">
                  <c:v>0.4</c:v>
                </c:pt>
                <c:pt idx="8">
                  <c:v>#N/A</c:v>
                </c:pt>
                <c:pt idx="9">
                  <c:v>0.87</c:v>
                </c:pt>
              </c:numCache>
            </c:numRef>
          </c:val>
          <c:extLst>
            <c:ext xmlns:c16="http://schemas.microsoft.com/office/drawing/2014/chart" uri="{C3380CC4-5D6E-409C-BE32-E72D297353CC}">
              <c16:uniqueId val="{00000006-5DD5-49CD-80FD-104572EBF065}"/>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1.82</c:v>
                </c:pt>
                <c:pt idx="2">
                  <c:v>#N/A</c:v>
                </c:pt>
                <c:pt idx="3">
                  <c:v>2.27</c:v>
                </c:pt>
                <c:pt idx="4">
                  <c:v>#N/A</c:v>
                </c:pt>
                <c:pt idx="5">
                  <c:v>2.36</c:v>
                </c:pt>
                <c:pt idx="6">
                  <c:v>#N/A</c:v>
                </c:pt>
                <c:pt idx="7">
                  <c:v>2.69</c:v>
                </c:pt>
                <c:pt idx="8">
                  <c:v>#N/A</c:v>
                </c:pt>
                <c:pt idx="9">
                  <c:v>2.35</c:v>
                </c:pt>
              </c:numCache>
            </c:numRef>
          </c:val>
          <c:extLst>
            <c:ext xmlns:c16="http://schemas.microsoft.com/office/drawing/2014/chart" uri="{C3380CC4-5D6E-409C-BE32-E72D297353CC}">
              <c16:uniqueId val="{00000007-5DD5-49CD-80FD-104572EBF06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4.18</c:v>
                </c:pt>
                <c:pt idx="2">
                  <c:v>#N/A</c:v>
                </c:pt>
                <c:pt idx="3">
                  <c:v>6.95</c:v>
                </c:pt>
                <c:pt idx="4">
                  <c:v>#N/A</c:v>
                </c:pt>
                <c:pt idx="5">
                  <c:v>7.22</c:v>
                </c:pt>
                <c:pt idx="6">
                  <c:v>#N/A</c:v>
                </c:pt>
                <c:pt idx="7">
                  <c:v>6.6</c:v>
                </c:pt>
                <c:pt idx="8">
                  <c:v>#N/A</c:v>
                </c:pt>
                <c:pt idx="9">
                  <c:v>7.27</c:v>
                </c:pt>
              </c:numCache>
            </c:numRef>
          </c:val>
          <c:extLst>
            <c:ext xmlns:c16="http://schemas.microsoft.com/office/drawing/2014/chart" uri="{C3380CC4-5D6E-409C-BE32-E72D297353CC}">
              <c16:uniqueId val="{00000008-5DD5-49CD-80FD-104572EBF06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c:v>
                </c:pt>
                <c:pt idx="2">
                  <c:v>#N/A</c:v>
                </c:pt>
                <c:pt idx="3">
                  <c:v>8.23</c:v>
                </c:pt>
                <c:pt idx="4">
                  <c:v>#N/A</c:v>
                </c:pt>
                <c:pt idx="5">
                  <c:v>8.3699999999999992</c:v>
                </c:pt>
                <c:pt idx="6">
                  <c:v>#N/A</c:v>
                </c:pt>
                <c:pt idx="7">
                  <c:v>8.09</c:v>
                </c:pt>
                <c:pt idx="8">
                  <c:v>#N/A</c:v>
                </c:pt>
                <c:pt idx="9">
                  <c:v>7.89</c:v>
                </c:pt>
              </c:numCache>
            </c:numRef>
          </c:val>
          <c:extLst>
            <c:ext xmlns:c16="http://schemas.microsoft.com/office/drawing/2014/chart" uri="{C3380CC4-5D6E-409C-BE32-E72D297353CC}">
              <c16:uniqueId val="{00000009-5DD5-49CD-80FD-104572EBF0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1915</c:v>
                </c:pt>
                <c:pt idx="5">
                  <c:v>1852</c:v>
                </c:pt>
                <c:pt idx="8">
                  <c:v>1846</c:v>
                </c:pt>
                <c:pt idx="11">
                  <c:v>1928</c:v>
                </c:pt>
                <c:pt idx="14">
                  <c:v>2025</c:v>
                </c:pt>
              </c:numCache>
            </c:numRef>
          </c:val>
          <c:extLst>
            <c:ext xmlns:c16="http://schemas.microsoft.com/office/drawing/2014/chart" uri="{C3380CC4-5D6E-409C-BE32-E72D297353CC}">
              <c16:uniqueId val="{00000000-62E6-44AE-9B71-9D3549246C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E6-44AE-9B71-9D3549246C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2E6-44AE-9B71-9D3549246C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398</c:v>
                </c:pt>
                <c:pt idx="3">
                  <c:v>119</c:v>
                </c:pt>
                <c:pt idx="6">
                  <c:v>331</c:v>
                </c:pt>
                <c:pt idx="9">
                  <c:v>254</c:v>
                </c:pt>
                <c:pt idx="12">
                  <c:v>301</c:v>
                </c:pt>
              </c:numCache>
            </c:numRef>
          </c:val>
          <c:extLst>
            <c:ext xmlns:c16="http://schemas.microsoft.com/office/drawing/2014/chart" uri="{C3380CC4-5D6E-409C-BE32-E72D297353CC}">
              <c16:uniqueId val="{00000003-62E6-44AE-9B71-9D3549246C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307</c:v>
                </c:pt>
                <c:pt idx="3">
                  <c:v>228</c:v>
                </c:pt>
                <c:pt idx="6">
                  <c:v>192</c:v>
                </c:pt>
                <c:pt idx="9">
                  <c:v>205</c:v>
                </c:pt>
                <c:pt idx="12">
                  <c:v>215</c:v>
                </c:pt>
              </c:numCache>
            </c:numRef>
          </c:val>
          <c:extLst>
            <c:ext xmlns:c16="http://schemas.microsoft.com/office/drawing/2014/chart" uri="{C3380CC4-5D6E-409C-BE32-E72D297353CC}">
              <c16:uniqueId val="{00000004-62E6-44AE-9B71-9D3549246C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E6-44AE-9B71-9D3549246C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E6-44AE-9B71-9D3549246C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1789</c:v>
                </c:pt>
                <c:pt idx="3">
                  <c:v>1864</c:v>
                </c:pt>
                <c:pt idx="6">
                  <c:v>2004</c:v>
                </c:pt>
                <c:pt idx="9">
                  <c:v>2106</c:v>
                </c:pt>
                <c:pt idx="12">
                  <c:v>2066</c:v>
                </c:pt>
              </c:numCache>
            </c:numRef>
          </c:val>
          <c:extLst>
            <c:ext xmlns:c16="http://schemas.microsoft.com/office/drawing/2014/chart" uri="{C3380CC4-5D6E-409C-BE32-E72D297353CC}">
              <c16:uniqueId val="{00000007-62E6-44AE-9B71-9D3549246C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579</c:v>
                </c:pt>
                <c:pt idx="2">
                  <c:v>#N/A</c:v>
                </c:pt>
                <c:pt idx="3">
                  <c:v>#N/A</c:v>
                </c:pt>
                <c:pt idx="4">
                  <c:v>359</c:v>
                </c:pt>
                <c:pt idx="5">
                  <c:v>#N/A</c:v>
                </c:pt>
                <c:pt idx="6">
                  <c:v>#N/A</c:v>
                </c:pt>
                <c:pt idx="7">
                  <c:v>681</c:v>
                </c:pt>
                <c:pt idx="8">
                  <c:v>#N/A</c:v>
                </c:pt>
                <c:pt idx="9">
                  <c:v>#N/A</c:v>
                </c:pt>
                <c:pt idx="10">
                  <c:v>637</c:v>
                </c:pt>
                <c:pt idx="11">
                  <c:v>#N/A</c:v>
                </c:pt>
                <c:pt idx="12">
                  <c:v>#N/A</c:v>
                </c:pt>
                <c:pt idx="13">
                  <c:v>557</c:v>
                </c:pt>
                <c:pt idx="14">
                  <c:v>#N/A</c:v>
                </c:pt>
              </c:numCache>
            </c:numRef>
          </c:val>
          <c:smooth val="0"/>
          <c:extLst>
            <c:ext xmlns:c16="http://schemas.microsoft.com/office/drawing/2014/chart" uri="{C3380CC4-5D6E-409C-BE32-E72D297353CC}">
              <c16:uniqueId val="{00000008-62E6-44AE-9B71-9D3549246C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19240</c:v>
                </c:pt>
                <c:pt idx="5">
                  <c:v>19791</c:v>
                </c:pt>
                <c:pt idx="8">
                  <c:v>19439</c:v>
                </c:pt>
                <c:pt idx="11">
                  <c:v>18773</c:v>
                </c:pt>
                <c:pt idx="14">
                  <c:v>17913</c:v>
                </c:pt>
              </c:numCache>
            </c:numRef>
          </c:val>
          <c:extLst>
            <c:ext xmlns:c16="http://schemas.microsoft.com/office/drawing/2014/chart" uri="{C3380CC4-5D6E-409C-BE32-E72D297353CC}">
              <c16:uniqueId val="{00000000-361A-4141-81CC-F2B6A26E0B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5896</c:v>
                </c:pt>
                <c:pt idx="5">
                  <c:v>5942</c:v>
                </c:pt>
                <c:pt idx="8">
                  <c:v>5914</c:v>
                </c:pt>
                <c:pt idx="11">
                  <c:v>6092</c:v>
                </c:pt>
                <c:pt idx="14">
                  <c:v>5890</c:v>
                </c:pt>
              </c:numCache>
            </c:numRef>
          </c:val>
          <c:extLst>
            <c:ext xmlns:c16="http://schemas.microsoft.com/office/drawing/2014/chart" uri="{C3380CC4-5D6E-409C-BE32-E72D297353CC}">
              <c16:uniqueId val="{00000001-361A-4141-81CC-F2B6A26E0B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4678</c:v>
                </c:pt>
                <c:pt idx="5">
                  <c:v>5538</c:v>
                </c:pt>
                <c:pt idx="8">
                  <c:v>5193</c:v>
                </c:pt>
                <c:pt idx="11">
                  <c:v>5234</c:v>
                </c:pt>
                <c:pt idx="14">
                  <c:v>4690</c:v>
                </c:pt>
              </c:numCache>
            </c:numRef>
          </c:val>
          <c:extLst>
            <c:ext xmlns:c16="http://schemas.microsoft.com/office/drawing/2014/chart" uri="{C3380CC4-5D6E-409C-BE32-E72D297353CC}">
              <c16:uniqueId val="{00000002-361A-4141-81CC-F2B6A26E0B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1A-4141-81CC-F2B6A26E0B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1A-4141-81CC-F2B6A26E0B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1A-4141-81CC-F2B6A26E0B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2054</c:v>
                </c:pt>
                <c:pt idx="3">
                  <c:v>1525</c:v>
                </c:pt>
                <c:pt idx="6">
                  <c:v>1141</c:v>
                </c:pt>
                <c:pt idx="9">
                  <c:v>860</c:v>
                </c:pt>
                <c:pt idx="12">
                  <c:v>874</c:v>
                </c:pt>
              </c:numCache>
            </c:numRef>
          </c:val>
          <c:extLst>
            <c:ext xmlns:c16="http://schemas.microsoft.com/office/drawing/2014/chart" uri="{C3380CC4-5D6E-409C-BE32-E72D297353CC}">
              <c16:uniqueId val="{00000006-361A-4141-81CC-F2B6A26E0B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4581</c:v>
                </c:pt>
                <c:pt idx="3">
                  <c:v>3879</c:v>
                </c:pt>
                <c:pt idx="6">
                  <c:v>3840</c:v>
                </c:pt>
                <c:pt idx="9">
                  <c:v>3014</c:v>
                </c:pt>
                <c:pt idx="12">
                  <c:v>3157</c:v>
                </c:pt>
              </c:numCache>
            </c:numRef>
          </c:val>
          <c:extLst>
            <c:ext xmlns:c16="http://schemas.microsoft.com/office/drawing/2014/chart" uri="{C3380CC4-5D6E-409C-BE32-E72D297353CC}">
              <c16:uniqueId val="{00000007-361A-4141-81CC-F2B6A26E0B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4023</c:v>
                </c:pt>
                <c:pt idx="3">
                  <c:v>3802</c:v>
                </c:pt>
                <c:pt idx="6">
                  <c:v>3565</c:v>
                </c:pt>
                <c:pt idx="9">
                  <c:v>3587</c:v>
                </c:pt>
                <c:pt idx="12">
                  <c:v>3319</c:v>
                </c:pt>
              </c:numCache>
            </c:numRef>
          </c:val>
          <c:extLst>
            <c:ext xmlns:c16="http://schemas.microsoft.com/office/drawing/2014/chart" uri="{C3380CC4-5D6E-409C-BE32-E72D297353CC}">
              <c16:uniqueId val="{00000008-361A-4141-81CC-F2B6A26E0B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61A-4141-81CC-F2B6A26E0B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19833</c:v>
                </c:pt>
                <c:pt idx="3">
                  <c:v>20557</c:v>
                </c:pt>
                <c:pt idx="6">
                  <c:v>19378</c:v>
                </c:pt>
                <c:pt idx="9">
                  <c:v>18574</c:v>
                </c:pt>
                <c:pt idx="12">
                  <c:v>17563</c:v>
                </c:pt>
              </c:numCache>
            </c:numRef>
          </c:val>
          <c:extLst>
            <c:ext xmlns:c16="http://schemas.microsoft.com/office/drawing/2014/chart" uri="{C3380CC4-5D6E-409C-BE32-E72D297353CC}">
              <c16:uniqueId val="{0000000A-361A-4141-81CC-F2B6A26E0B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677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61A-4141-81CC-F2B6A26E0B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2943</c:v>
                </c:pt>
                <c:pt idx="1">
                  <c:v>3191</c:v>
                </c:pt>
                <c:pt idx="2">
                  <c:v>2887</c:v>
                </c:pt>
              </c:numCache>
            </c:numRef>
          </c:val>
          <c:extLst>
            <c:ext xmlns:c16="http://schemas.microsoft.com/office/drawing/2014/chart" uri="{C3380CC4-5D6E-409C-BE32-E72D297353CC}">
              <c16:uniqueId val="{00000000-8C95-4E0E-9F4D-38EFD9E7B6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c:v>
                </c:pt>
                <c:pt idx="1">
                  <c:v>101</c:v>
                </c:pt>
                <c:pt idx="2">
                  <c:v>164</c:v>
                </c:pt>
              </c:numCache>
            </c:numRef>
          </c:val>
          <c:extLst>
            <c:ext xmlns:c16="http://schemas.microsoft.com/office/drawing/2014/chart" uri="{C3380CC4-5D6E-409C-BE32-E72D297353CC}">
              <c16:uniqueId val="{00000001-8C95-4E0E-9F4D-38EFD9E7B6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1126</c:v>
                </c:pt>
                <c:pt idx="1">
                  <c:v>1182</c:v>
                </c:pt>
                <c:pt idx="2">
                  <c:v>1187</c:v>
                </c:pt>
              </c:numCache>
            </c:numRef>
          </c:val>
          <c:extLst>
            <c:ext xmlns:c16="http://schemas.microsoft.com/office/drawing/2014/chart" uri="{C3380CC4-5D6E-409C-BE32-E72D297353CC}">
              <c16:uniqueId val="{00000002-8C95-4E0E-9F4D-38EFD9E7B6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愛知県尾張旭市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実質公債費比率の分子について、元利償還金及び準元利償還金の変動に伴い、概ね３００～７００百万円前後の間を推移している。</a:t>
          </a:r>
        </a:p>
        <a:p>
          <a:r>
            <a:rPr kumimoji="1" lang="ja-JP" altLang="en-US" sz="1400">
              <a:latin typeface="ＭＳ ゴシック" pitchFamily="49" charset="-128"/>
              <a:ea typeface="ＭＳ ゴシック" pitchFamily="49" charset="-128"/>
            </a:rPr>
            <a:t>令和６年度は、元利償還金が減少し、基準財政需要額に算入された公債費等が増加したため、減少した。</a:t>
          </a:r>
        </a:p>
        <a:p>
          <a:r>
            <a:rPr kumimoji="1" lang="ja-JP" altLang="en-US" sz="1400">
              <a:latin typeface="ＭＳ ゴシック" pitchFamily="49" charset="-128"/>
              <a:ea typeface="ＭＳ ゴシック" pitchFamily="49" charset="-128"/>
            </a:rPr>
            <a:t>今後は、近年発行した建設事業の元金償還が開始されたことや大型再開発事業に伴う新発債発行が控えていること等により、元利償還金等の増加が見込まれるため、世代間の負担の公平化と将来負担のバランスをとりながら、適切な地方債の発行管理を行うことで、数値の抑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愛知県尾張旭市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について、過去に発行した臨時財政対策債の償還が進んだこと、新規発行額の減少による公債費の算入見込額の減少や、財源不足による財政調整基金の取り崩し等による充当可能基金の減少等により増加した。今後は三郷駅周辺まちづくり事業等、大型の普通建設事業への地方債の活用により、地方債残高の上昇が見込まれるため、適正な市債発行、公営企業での独立採算制の確保に努めるとともに、将来負担比率の動向に留意し、健全な財政運営を図ることで、数値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愛知県尾張旭市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万円取り崩したことなどにより、基金全体として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財政運営基本方針に基づき、財政調整基金については、標準財政規模の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また、基金を取り崩す際にも、補正予算の編成等を通じて可能な限り取崩し額を抑制する。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尾張旭市公共施設整備基金：各種施設等の建設や用地取得、改修に充当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尾張旭市旭平和墓園管理基金：墓園の管理に要する費用に充当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尾張旭市地域福祉基金：地域福祉の推進に要する費用に充当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尾張旭市緑化推進基金：市民とともに緑化を推進し、緑あふれる美しいまちづくりに要する費用に充当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尾張旭市文化振興基金：文化財の保全・保護等に要する費用に充当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尾張旭市公共施設整備基金：基金運用益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尾張旭市旭平和墓園管理基金：永代使用料収入の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尾張旭市緑化推進基金：緑化事業に充当したことにより、積立額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千円以上に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尾張旭市文化振興基金：無形民族文化財保護育成事業に充当したことにより、積立額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千円以上に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千円を取り崩したため、残高が減少した。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旭市公共施設整備基金：財政運営基本方針に基づき、財産売払収入や補正予算の編成等を通じて積み立てを行う。また、基金の残高は、公共施設、道路、橋りょう等事業費に活用する。今後は、三郷駅周辺まちづくり事業等の大型の普通建設事業を実施する必要があり、公共施設整備基金の活用が見込まれることから、引き続き、市有地の売却等により、基金残高の増加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その他基金：各基金の運用指針に基づき、確実かつ計画的な運用を行っていく。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を下回らない額及び基金運用益として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千円積み立てたが、財源不足により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万円を取り崩ししたため、令和５年度から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予期しない収入の落ち込みや不時の支出増等に備えるため、標準財政規模の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が追加交付され、減債基金に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基金残高の運用利子を積み立てる。目標額等は設定していない。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83,782
81,896
21.03
31,155,795
29,589,340
1,281,041
17,579,376
17,563,170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基準財政収入額が増加したものの、社会福祉費や高齢者保健福祉費などの費目で基準財政需要額が増加したほか、普通交付税の再算定により、振替後需要額は一層の増加となり財政力指数は０．０２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基準財政需要額において、引き続き、高齢者保健福祉費等の社会保障関係経費などが増加する状況が続くと見込まれるため、歳入確保を中心とした財政基盤の強化と行財政運営の効率化に努める。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442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117475</xdr:rowOff>
    </xdr:from>
    <xdr:to>
      <xdr:col>15</xdr:col>
      <xdr:colOff>82550</xdr:colOff>
      <xdr:row>39</xdr:row>
      <xdr:rowOff>157692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117475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437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7002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経常収支比率は、会計年度任用職員の人件費について、経費区分を見直したこと等により、５．８ポイント上昇した。</a:t>
          </a:r>
        </a:p>
        <a:p>
          <a:r>
            <a:rPr kumimoji="1" lang="ja-JP" altLang="en-US" sz="1300">
              <a:latin typeface="ＭＳ Ｐゴシック" panose="020B0600070205080204" pitchFamily="50" charset="-128"/>
              <a:ea typeface="ＭＳ Ｐゴシック" panose="020B0600070205080204" pitchFamily="50" charset="-128"/>
            </a:rPr>
            <a:t>今後は、社会保障関連経費や、三郷駅周辺まちづくり事業など大型の普通建設事業による公債費の増加により、比率の上昇が見込まれるため、行政改革などの取組による財政構造の健全化・弾力性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134938</xdr:rowOff>
    </xdr:from>
    <xdr:to>
      <xdr:col>23</xdr:col>
      <xdr:colOff>133350</xdr:colOff>
      <xdr:row>64</xdr:row>
      <xdr:rowOff>141922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64838"/>
          <a:ext cx="838200" cy="34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50482</xdr:rowOff>
    </xdr:from>
    <xdr:to>
      <xdr:col>19</xdr:col>
      <xdr:colOff>133350</xdr:colOff>
      <xdr:row>62</xdr:row>
      <xdr:rowOff>134938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80382"/>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118428</xdr:rowOff>
    </xdr:from>
    <xdr:to>
      <xdr:col>15</xdr:col>
      <xdr:colOff>82550</xdr:colOff>
      <xdr:row>62</xdr:row>
      <xdr:rowOff>50482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33978"/>
          <a:ext cx="889000" cy="4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118428</xdr:rowOff>
    </xdr:from>
    <xdr:to>
      <xdr:col>11</xdr:col>
      <xdr:colOff>31750</xdr:colOff>
      <xdr:row>61</xdr:row>
      <xdr:rowOff>161607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33978"/>
          <a:ext cx="889000" cy="38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91122</xdr:rowOff>
    </xdr:from>
    <xdr:to>
      <xdr:col>23</xdr:col>
      <xdr:colOff>184150</xdr:colOff>
      <xdr:row>65</xdr:row>
      <xdr:rowOff>21272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63199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3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84138</xdr:rowOff>
    </xdr:from>
    <xdr:to>
      <xdr:col>19</xdr:col>
      <xdr:colOff>184150</xdr:colOff>
      <xdr:row>63</xdr:row>
      <xdr:rowOff>14288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24465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8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171132</xdr:rowOff>
    </xdr:from>
    <xdr:to>
      <xdr:col>15</xdr:col>
      <xdr:colOff>133350</xdr:colOff>
      <xdr:row>62</xdr:row>
      <xdr:rowOff>101282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111459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9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67628</xdr:rowOff>
    </xdr:from>
    <xdr:to>
      <xdr:col>11</xdr:col>
      <xdr:colOff>82550</xdr:colOff>
      <xdr:row>59</xdr:row>
      <xdr:rowOff>169228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7955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110807</xdr:rowOff>
    </xdr:from>
    <xdr:to>
      <xdr:col>7</xdr:col>
      <xdr:colOff>31750</xdr:colOff>
      <xdr:row>62</xdr:row>
      <xdr:rowOff>40957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51134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人件費、物件費については、類似団体内平均、全国平均、愛知県平均の全てにおいて下回っている。</a:t>
          </a:r>
        </a:p>
        <a:p>
          <a:r>
            <a:rPr kumimoji="1" lang="ja-JP" altLang="en-US" sz="1300">
              <a:latin typeface="ＭＳ Ｐゴシック" panose="020B0600070205080204" pitchFamily="50" charset="-128"/>
              <a:ea typeface="ＭＳ Ｐゴシック" panose="020B0600070205080204" pitchFamily="50" charset="-128"/>
            </a:rPr>
            <a:t>令和５年度を上回った主な要因は、人件費において、職員数の増加や人事院勧告に基づく給与改定等によるものである。</a:t>
          </a:r>
        </a:p>
        <a:p>
          <a:r>
            <a:rPr kumimoji="1" lang="ja-JP" altLang="en-US" sz="1300">
              <a:latin typeface="ＭＳ Ｐゴシック" panose="020B0600070205080204" pitchFamily="50" charset="-128"/>
              <a:ea typeface="ＭＳ Ｐゴシック" panose="020B0600070205080204" pitchFamily="50" charset="-128"/>
            </a:rPr>
            <a:t>今後も、内部管理経費の見直しや、事業の統廃合等を図り、コスト削減に努める。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110311</xdr:rowOff>
    </xdr:from>
    <xdr:to>
      <xdr:col>23</xdr:col>
      <xdr:colOff>133350</xdr:colOff>
      <xdr:row>80</xdr:row>
      <xdr:rowOff>144083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26311"/>
          <a:ext cx="838200" cy="3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128860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44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110311</xdr:rowOff>
    </xdr:from>
    <xdr:to>
      <xdr:col>19</xdr:col>
      <xdr:colOff>133350</xdr:colOff>
      <xdr:row>80</xdr:row>
      <xdr:rowOff>129936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26311"/>
          <a:ext cx="889000" cy="1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111404</xdr:rowOff>
    </xdr:from>
    <xdr:to>
      <xdr:col>15</xdr:col>
      <xdr:colOff>82550</xdr:colOff>
      <xdr:row>80</xdr:row>
      <xdr:rowOff>129936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27404"/>
          <a:ext cx="8890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76846</xdr:rowOff>
    </xdr:from>
    <xdr:to>
      <xdr:col>11</xdr:col>
      <xdr:colOff>31750</xdr:colOff>
      <xdr:row>80</xdr:row>
      <xdr:rowOff>111404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92846"/>
          <a:ext cx="889000" cy="3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93283</xdr:rowOff>
    </xdr:from>
    <xdr:to>
      <xdr:col>23</xdr:col>
      <xdr:colOff>184150</xdr:colOff>
      <xdr:row>81</xdr:row>
      <xdr:rowOff>23433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14560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3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59511</xdr:rowOff>
    </xdr:from>
    <xdr:to>
      <xdr:col>19</xdr:col>
      <xdr:colOff>184150</xdr:colOff>
      <xdr:row>80</xdr:row>
      <xdr:rowOff>161111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7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171288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44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79136</xdr:rowOff>
    </xdr:from>
    <xdr:to>
      <xdr:col>15</xdr:col>
      <xdr:colOff>133350</xdr:colOff>
      <xdr:row>81</xdr:row>
      <xdr:rowOff>9286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19463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60604</xdr:rowOff>
    </xdr:from>
    <xdr:to>
      <xdr:col>11</xdr:col>
      <xdr:colOff>82550</xdr:colOff>
      <xdr:row>80</xdr:row>
      <xdr:rowOff>162204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26046</xdr:rowOff>
    </xdr:from>
    <xdr:to>
      <xdr:col>7</xdr:col>
      <xdr:colOff>31750</xdr:colOff>
      <xdr:row>80</xdr:row>
      <xdr:rowOff>127646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4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137823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1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ラスパイレス指数については、昇任・昇格の抑制等、給与の適正化に係る対応を行い、１００を下回る数値となっており、全国市平均、類似団体内平均を下回っている。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今後も先を見据えた長期的な給与の適正化に係る対応を継続していく。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82550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1540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82550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134257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498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83457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360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169834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人口１，０００人当たりの職員数については、類似団体内平均より上回っているが、全国平均、愛知県平均を下回っている。また、令和３年度以降数値は増加傾向にある。</a:t>
          </a:r>
        </a:p>
        <a:p>
          <a:r>
            <a:rPr kumimoji="1" lang="ja-JP" altLang="en-US" sz="1300">
              <a:latin typeface="ＭＳ Ｐゴシック" panose="020B0600070205080204" pitchFamily="50" charset="-128"/>
              <a:ea typeface="ＭＳ Ｐゴシック" panose="020B0600070205080204" pitchFamily="50" charset="-128"/>
            </a:rPr>
            <a:t>令和７年２月に、新たに第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次定員適正化計画（令和７年度～令和１１年度）を策定したため、本計画に基づき、今後も行政サービスの提供体制を工夫し、最適な組織規模で効率的な行政経営が行うことができるよう定員管理に努める。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157586</xdr:rowOff>
    </xdr:from>
    <xdr:to>
      <xdr:col>81</xdr:col>
      <xdr:colOff>44450</xdr:colOff>
      <xdr:row>62</xdr:row>
      <xdr:rowOff>4233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16036"/>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129434</xdr:rowOff>
    </xdr:from>
    <xdr:to>
      <xdr:col>77</xdr:col>
      <xdr:colOff>44450</xdr:colOff>
      <xdr:row>61</xdr:row>
      <xdr:rowOff>157586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87884"/>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125413</xdr:rowOff>
    </xdr:from>
    <xdr:to>
      <xdr:col>72</xdr:col>
      <xdr:colOff>203200</xdr:colOff>
      <xdr:row>61</xdr:row>
      <xdr:rowOff>129434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8386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125413</xdr:rowOff>
    </xdr:from>
    <xdr:to>
      <xdr:col>68</xdr:col>
      <xdr:colOff>152400</xdr:colOff>
      <xdr:row>61</xdr:row>
      <xdr:rowOff>125413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83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124883</xdr:rowOff>
    </xdr:from>
    <xdr:to>
      <xdr:col>81</xdr:col>
      <xdr:colOff>95250</xdr:colOff>
      <xdr:row>62</xdr:row>
      <xdr:rowOff>55033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96960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5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106786</xdr:rowOff>
    </xdr:from>
    <xdr:to>
      <xdr:col>77</xdr:col>
      <xdr:colOff>95250</xdr:colOff>
      <xdr:row>62</xdr:row>
      <xdr:rowOff>36936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21713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5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78634</xdr:rowOff>
    </xdr:from>
    <xdr:to>
      <xdr:col>73</xdr:col>
      <xdr:colOff>44450</xdr:colOff>
      <xdr:row>62</xdr:row>
      <xdr:rowOff>8784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165011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74613</xdr:rowOff>
    </xdr:from>
    <xdr:to>
      <xdr:col>68</xdr:col>
      <xdr:colOff>203200</xdr:colOff>
      <xdr:row>62</xdr:row>
      <xdr:rowOff>4763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160990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74613</xdr:rowOff>
    </xdr:from>
    <xdr:to>
      <xdr:col>64</xdr:col>
      <xdr:colOff>152400</xdr:colOff>
      <xdr:row>62</xdr:row>
      <xdr:rowOff>4763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160990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類似団体内平均、全国平均を下回っている。令和６年度は、臨時財政対策債（令和３年度発行）や尾張東部衛生組合において一般廃棄物処理事業（令和１～３年度発行）の元金償還が開始したこと等により、０．４ポイント上昇した。</a:t>
          </a:r>
        </a:p>
        <a:p>
          <a:r>
            <a:rPr kumimoji="1" lang="ja-JP" altLang="en-US" sz="1300">
              <a:latin typeface="ＭＳ Ｐゴシック" panose="020B0600070205080204" pitchFamily="50" charset="-128"/>
              <a:ea typeface="ＭＳ Ｐゴシック" panose="020B0600070205080204" pitchFamily="50" charset="-128"/>
            </a:rPr>
            <a:t>今後は三郷駅周辺まちづくり事業等、大型の普通建設事業への地方債の活用による地方債残高の上昇が見込まれるため、世代間の負担の公平化に留意しながら、適切な地方債の発行管理に努める。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46567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723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14394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7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161713</xdr:rowOff>
    </xdr:from>
    <xdr:to>
      <xdr:col>72</xdr:col>
      <xdr:colOff>203200</xdr:colOff>
      <xdr:row>40</xdr:row>
      <xdr:rowOff>14394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482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161713</xdr:rowOff>
    </xdr:from>
    <xdr:to>
      <xdr:col>68</xdr:col>
      <xdr:colOff>152400</xdr:colOff>
      <xdr:row>39</xdr:row>
      <xdr:rowOff>169756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482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135044</xdr:rowOff>
    </xdr:from>
    <xdr:to>
      <xdr:col>77</xdr:col>
      <xdr:colOff>95250</xdr:colOff>
      <xdr:row>40</xdr:row>
      <xdr:rowOff>65194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110913</xdr:rowOff>
    </xdr:from>
    <xdr:to>
      <xdr:col>68</xdr:col>
      <xdr:colOff>203200</xdr:colOff>
      <xdr:row>40</xdr:row>
      <xdr:rowOff>41063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51240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建設地方債発行額や臨時財政対策債の発行可能額の減少、既発債の元金償還などにより、将来負担額が減少し、充当可能財源等を下回っており、令和６年度は将来負担比率が発生していない。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三郷駅周辺まちづくり事業等、大型の普通建設事業への地方債の活用による地方債残高の上昇が見込まれるため、適正な市債発行、公営企業での独立採算制の確保に努めるとともに、将来負担比率の動向に留意し、健全な財政運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87569</xdr:rowOff>
    </xdr:from>
    <xdr:to>
      <xdr:col>64</xdr:col>
      <xdr:colOff>152400</xdr:colOff>
      <xdr:row>14</xdr:row>
      <xdr:rowOff>17719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3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27896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08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83,782
81,896
21.03
31,155,795
29,589,340
1,281,041
17,579,376
17,563,170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人件費に係る経常収支比率は、令和５年度と比べ５．９ポイント上昇し、類似団体平均、全国平均、愛知県平均を上回った。</a:t>
          </a:r>
        </a:p>
        <a:p>
          <a:r>
            <a:rPr kumimoji="1" lang="ja-JP" altLang="en-US" sz="1300">
              <a:latin typeface="ＭＳ Ｐゴシック" panose="020B0600070205080204" pitchFamily="50" charset="-128"/>
              <a:ea typeface="ＭＳ Ｐゴシック" panose="020B0600070205080204" pitchFamily="50" charset="-128"/>
            </a:rPr>
            <a:t>令和５年度を上回った主な要因は、会計年度任用職員の人件費について、経費区分を見直したためである。</a:t>
          </a:r>
        </a:p>
        <a:p>
          <a:r>
            <a:rPr kumimoji="1" lang="ja-JP" altLang="en-US" sz="1300">
              <a:latin typeface="ＭＳ Ｐゴシック" panose="020B0600070205080204" pitchFamily="50" charset="-128"/>
              <a:ea typeface="ＭＳ Ｐゴシック" panose="020B0600070205080204" pitchFamily="50" charset="-128"/>
            </a:rPr>
            <a:t>今後は、行政サービスを維持しつつ、内部事務の見直しを進めるとともに、定員適正化計画に基づき職員数及び給与の適正化を進め、人件費の抑制に努める。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83566</xdr:rowOff>
    </xdr:from>
    <xdr:to>
      <xdr:col>24</xdr:col>
      <xdr:colOff>25400</xdr:colOff>
      <xdr:row>39</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7216"/>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08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159004</xdr:rowOff>
    </xdr:from>
    <xdr:to>
      <xdr:col>15</xdr:col>
      <xdr:colOff>98425</xdr:colOff>
      <xdr:row>37</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12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120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131064</xdr:rowOff>
    </xdr:from>
    <xdr:to>
      <xdr:col>24</xdr:col>
      <xdr:colOff>76200</xdr:colOff>
      <xdr:row>39</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103141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xdr:rowOff>
    </xdr:from>
    <xdr:to>
      <xdr:col>15</xdr:col>
      <xdr:colOff>149225</xdr:colOff>
      <xdr:row>37</xdr:row>
      <xdr:rowOff>116078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100855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108204</xdr:rowOff>
    </xdr:from>
    <xdr:to>
      <xdr:col>11</xdr:col>
      <xdr:colOff>60325</xdr:colOff>
      <xdr:row>37</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物件費に係る経常収支比率は、令和５年度と同程度の比率であり、類似団体内平均の値を３．４ポイント上回る結果となった。</a:t>
          </a:r>
        </a:p>
        <a:p>
          <a:r>
            <a:rPr kumimoji="1" lang="ja-JP" altLang="en-US" sz="1300">
              <a:latin typeface="ＭＳ Ｐゴシック" panose="020B0600070205080204" pitchFamily="50" charset="-128"/>
              <a:ea typeface="ＭＳ Ｐゴシック" panose="020B0600070205080204" pitchFamily="50" charset="-128"/>
            </a:rPr>
            <a:t>今後も、物価高騰等による経費の増加が見込まれるが、内部管理経費の見直しや事業の統廃合等を図り、物件費の削減に努める。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146050</xdr:rowOff>
    </xdr:from>
    <xdr:to>
      <xdr:col>82</xdr:col>
      <xdr:colOff>107950</xdr:colOff>
      <xdr:row>18</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32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146050</xdr:rowOff>
    </xdr:from>
    <xdr:to>
      <xdr:col>78</xdr:col>
      <xdr:colOff>69850</xdr:colOff>
      <xdr:row>18</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32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88900</xdr:rowOff>
    </xdr:from>
    <xdr:to>
      <xdr:col>73</xdr:col>
      <xdr:colOff>180975</xdr:colOff>
      <xdr:row>18</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035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88900</xdr:rowOff>
    </xdr:from>
    <xdr:to>
      <xdr:col>69</xdr:col>
      <xdr:colOff>92075</xdr:colOff>
      <xdr:row>17</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03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95250</xdr:rowOff>
    </xdr:from>
    <xdr:to>
      <xdr:col>82</xdr:col>
      <xdr:colOff>158750</xdr:colOff>
      <xdr:row>19</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67327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95250</xdr:rowOff>
    </xdr:from>
    <xdr:to>
      <xdr:col>78</xdr:col>
      <xdr:colOff>120650</xdr:colOff>
      <xdr:row>19</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10177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6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95250</xdr:rowOff>
    </xdr:from>
    <xdr:to>
      <xdr:col>74</xdr:col>
      <xdr:colOff>31750</xdr:colOff>
      <xdr:row>19</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6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38100</xdr:rowOff>
    </xdr:from>
    <xdr:to>
      <xdr:col>69</xdr:col>
      <xdr:colOff>142875</xdr:colOff>
      <xdr:row>17</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90">
              <a:latin typeface="ＭＳ Ｐゴシック" panose="020B0600070205080204" pitchFamily="50" charset="-128"/>
              <a:ea typeface="ＭＳ Ｐゴシック" panose="020B0600070205080204" pitchFamily="50" charset="-128"/>
            </a:rPr>
            <a:t>扶助費に係る経常収支比率は、令和５年度と比べ０．２ポイント減少し、類似団体内平均、全国平均、愛知県平均を下回っている。</a:t>
          </a:r>
        </a:p>
        <a:p>
          <a:r>
            <a:rPr kumimoji="1" lang="ja-JP" altLang="en-US" sz="1290">
              <a:latin typeface="ＭＳ Ｐゴシック" panose="020B0600070205080204" pitchFamily="50" charset="-128"/>
              <a:ea typeface="ＭＳ Ｐゴシック" panose="020B0600070205080204" pitchFamily="50" charset="-128"/>
            </a:rPr>
            <a:t>令和５年度を下回った主な要因は、介護給付・訓練等給付費、児童手当福祉医療費などの増加により扶助費が増加したものの、経常経費全体の伸び率を下回ったためである。</a:t>
          </a:r>
        </a:p>
        <a:p>
          <a:r>
            <a:rPr kumimoji="1" lang="ja-JP" altLang="en-US" sz="1290">
              <a:latin typeface="ＭＳ Ｐゴシック" panose="020B0600070205080204" pitchFamily="50" charset="-128"/>
              <a:ea typeface="ＭＳ Ｐゴシック" panose="020B0600070205080204" pitchFamily="50" charset="-128"/>
            </a:rPr>
            <a:t>今後は、高齢化の進展等により、費用の増加が見込まれるため、単独事業費の見直し等により、扶助費の抑制に努める。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136525</xdr:rowOff>
    </xdr:from>
    <xdr:to>
      <xdr:col>24</xdr:col>
      <xdr:colOff>25400</xdr:colOff>
      <xdr:row>55</xdr:row>
      <xdr:rowOff>155575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5662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155575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805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155575</xdr:rowOff>
    </xdr:from>
    <xdr:to>
      <xdr:col>15</xdr:col>
      <xdr:colOff>98425</xdr:colOff>
      <xdr:row>55</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138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155575</xdr:rowOff>
    </xdr:from>
    <xdr:to>
      <xdr:col>11</xdr:col>
      <xdr:colOff>9525</xdr:colOff>
      <xdr:row>55</xdr:row>
      <xdr:rowOff>31750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138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102252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104775</xdr:rowOff>
    </xdr:from>
    <xdr:to>
      <xdr:col>20</xdr:col>
      <xdr:colOff>38100</xdr:colOff>
      <xdr:row>56</xdr:row>
      <xdr:rowOff>34925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45102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0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104775</xdr:rowOff>
    </xdr:from>
    <xdr:to>
      <xdr:col>11</xdr:col>
      <xdr:colOff>60325</xdr:colOff>
      <xdr:row>55</xdr:row>
      <xdr:rowOff>34925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45102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その他に係る経常収支比率は、令和５年度と比べ０．１ポイント上昇したものの、類似団体内平均、全国平均を下回っている。</a:t>
          </a:r>
        </a:p>
        <a:p>
          <a:r>
            <a:rPr kumimoji="1" lang="ja-JP" altLang="en-US" sz="1300">
              <a:latin typeface="ＭＳ Ｐゴシック" panose="020B0600070205080204" pitchFamily="50" charset="-128"/>
              <a:ea typeface="ＭＳ Ｐゴシック" panose="020B0600070205080204" pitchFamily="50" charset="-128"/>
            </a:rPr>
            <a:t>令和５年度を上回った主な要因は、介護保険特別会計繰出金や後期高齢者医療療養給付費負担金が増加したためである。</a:t>
          </a:r>
        </a:p>
        <a:p>
          <a:r>
            <a:rPr kumimoji="1" lang="ja-JP" altLang="en-US" sz="1300">
              <a:latin typeface="ＭＳ Ｐゴシック" panose="020B0600070205080204" pitchFamily="50" charset="-128"/>
              <a:ea typeface="ＭＳ Ｐゴシック" panose="020B0600070205080204" pitchFamily="50" charset="-128"/>
            </a:rPr>
            <a:t>今後は、事業の一層の効率化及び適正化を図ることなどにより、比率の抑制に努める。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131572</xdr:rowOff>
    </xdr:from>
    <xdr:to>
      <xdr:col>82</xdr:col>
      <xdr:colOff>107950</xdr:colOff>
      <xdr:row>56</xdr:row>
      <xdr:rowOff>140716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327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131572</xdr:rowOff>
    </xdr:from>
    <xdr:to>
      <xdr:col>78</xdr:col>
      <xdr:colOff>69850</xdr:colOff>
      <xdr:row>56</xdr:row>
      <xdr:rowOff>149860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32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76708</xdr:rowOff>
    </xdr:from>
    <xdr:to>
      <xdr:col>73</xdr:col>
      <xdr:colOff>180975</xdr:colOff>
      <xdr:row>56</xdr:row>
      <xdr:rowOff>149860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779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76708</xdr:rowOff>
    </xdr:from>
    <xdr:to>
      <xdr:col>69</xdr:col>
      <xdr:colOff>92075</xdr:colOff>
      <xdr:row>56</xdr:row>
      <xdr:rowOff>149860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779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106443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3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80772</xdr:rowOff>
    </xdr:from>
    <xdr:to>
      <xdr:col>78</xdr:col>
      <xdr:colOff>120650</xdr:colOff>
      <xdr:row>57</xdr:row>
      <xdr:rowOff>10922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21099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5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25908</xdr:rowOff>
    </xdr:from>
    <xdr:to>
      <xdr:col>69</xdr:col>
      <xdr:colOff>142875</xdr:colOff>
      <xdr:row>56</xdr:row>
      <xdr:rowOff>127508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137685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補助費等に係る経常収支比率は、令和５年度と比べ０．９ポイント上昇したものの、類似団体内平均、全国平均、愛知県平均を下回っている。</a:t>
          </a:r>
        </a:p>
        <a:p>
          <a:r>
            <a:rPr kumimoji="1" lang="ja-JP" altLang="en-US" sz="1300">
              <a:latin typeface="ＭＳ Ｐゴシック" panose="020B0600070205080204" pitchFamily="50" charset="-128"/>
              <a:ea typeface="ＭＳ Ｐゴシック" panose="020B0600070205080204" pitchFamily="50" charset="-128"/>
            </a:rPr>
            <a:t>令和５年度を上回った主な要因は、尾張東部衛生組合負担金、公立陶生病院負担金が上昇したためである。</a:t>
          </a:r>
        </a:p>
        <a:p>
          <a:r>
            <a:rPr kumimoji="1" lang="ja-JP" altLang="en-US" sz="1300">
              <a:latin typeface="ＭＳ Ｐゴシック" panose="020B0600070205080204" pitchFamily="50" charset="-128"/>
              <a:ea typeface="ＭＳ Ｐゴシック" panose="020B0600070205080204" pitchFamily="50" charset="-128"/>
            </a:rPr>
            <a:t>今後も、補助金等の適正な見直しを行い、補助費等の削減に努める。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124714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843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97282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0843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97282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706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143002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706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32766</xdr:rowOff>
    </xdr:from>
    <xdr:to>
      <xdr:col>78</xdr:col>
      <xdr:colOff>120650</xdr:colOff>
      <xdr:row>35</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144543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公債費に係る経常収支比率は、令和５年度と比べ０．９ポイント減少し、類似団体内平均、全国平均を下回っている。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令和５年度を下回った要因は、地方債の償還元金が減少したためである。</a:t>
          </a:r>
        </a:p>
        <a:p>
          <a:r>
            <a:rPr kumimoji="1" lang="ja-JP" altLang="en-US" sz="1300">
              <a:latin typeface="ＭＳ Ｐゴシック" panose="020B0600070205080204" pitchFamily="50" charset="-128"/>
              <a:ea typeface="ＭＳ Ｐゴシック" panose="020B0600070205080204" pitchFamily="50" charset="-128"/>
            </a:rPr>
            <a:t>今後は三郷駅周辺まちづくり事業等、大型の普通建設事業への地方債の活用により、数値の上昇が見込まれるため、世代間の負担の公平化に留意し、適切な地方債の発行管理に努める。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76</xdr:row>
      <xdr:rowOff>27939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89560"/>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168911</xdr:rowOff>
    </xdr:from>
    <xdr:to>
      <xdr:col>19</xdr:col>
      <xdr:colOff>187325</xdr:colOff>
      <xdr:row>76</xdr:row>
      <xdr:rowOff>27939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27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168911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362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123190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36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その他に係る経常収支比率は、令和５年度と比べ６．７ポイント上昇し、類似団体内平均、全国平均、愛知県平均を上回った。</a:t>
          </a:r>
        </a:p>
        <a:p>
          <a:r>
            <a:rPr kumimoji="1" lang="ja-JP" altLang="en-US" sz="1300">
              <a:latin typeface="ＭＳ Ｐゴシック" panose="020B0600070205080204" pitchFamily="50" charset="-128"/>
              <a:ea typeface="ＭＳ Ｐゴシック" panose="020B0600070205080204" pitchFamily="50" charset="-128"/>
            </a:rPr>
            <a:t>令和５年度を上回った主な要因は、人件費に係る経常収支比率の増加である。</a:t>
          </a:r>
        </a:p>
        <a:p>
          <a:r>
            <a:rPr kumimoji="1" lang="ja-JP" altLang="en-US" sz="1300">
              <a:latin typeface="ＭＳ Ｐゴシック" panose="020B0600070205080204" pitchFamily="50" charset="-128"/>
              <a:ea typeface="ＭＳ Ｐゴシック" panose="020B0600070205080204" pitchFamily="50" charset="-128"/>
            </a:rPr>
            <a:t>今後も、歳出削減を図るとともに、内部管理費の見直しや事務事業の統廃合を図り、物件費等の削減に努める。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77</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19456"/>
          <a:ext cx="8382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xdr:rowOff>
    </xdr:from>
    <xdr:to>
      <xdr:col>78</xdr:col>
      <xdr:colOff>69850</xdr:colOff>
      <xdr:row>75</xdr:row>
      <xdr:rowOff>60706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737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74422</xdr:rowOff>
    </xdr:from>
    <xdr:to>
      <xdr:col>73</xdr:col>
      <xdr:colOff>180975</xdr:colOff>
      <xdr:row>75</xdr:row>
      <xdr:rowOff>14986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9027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74422</xdr:rowOff>
    </xdr:from>
    <xdr:to>
      <xdr:col>69</xdr:col>
      <xdr:colOff>92075</xdr:colOff>
      <xdr:row>74</xdr:row>
      <xdr:rowOff>168148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9027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xdr:rowOff>
    </xdr:from>
    <xdr:to>
      <xdr:col>78</xdr:col>
      <xdr:colOff>120650</xdr:colOff>
      <xdr:row>75</xdr:row>
      <xdr:rowOff>111506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121683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135636</xdr:rowOff>
    </xdr:from>
    <xdr:to>
      <xdr:col>74</xdr:col>
      <xdr:colOff>31750</xdr:colOff>
      <xdr:row>75</xdr:row>
      <xdr:rowOff>65786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75963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23622</xdr:rowOff>
    </xdr:from>
    <xdr:to>
      <xdr:col>69</xdr:col>
      <xdr:colOff>142875</xdr:colOff>
      <xdr:row>73</xdr:row>
      <xdr:rowOff>125222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135399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0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80518</xdr:rowOff>
    </xdr:from>
    <xdr:to>
      <xdr:col>29</xdr:col>
      <xdr:colOff>127000</xdr:colOff>
      <xdr:row>19</xdr:row>
      <xdr:rowOff>156921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85693"/>
          <a:ext cx="647700" cy="76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156921</xdr:rowOff>
    </xdr:from>
    <xdr:to>
      <xdr:col>26</xdr:col>
      <xdr:colOff>50800</xdr:colOff>
      <xdr:row>20</xdr:row>
      <xdr:rowOff>5740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62096"/>
          <a:ext cx="698500" cy="20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5740</xdr:rowOff>
    </xdr:from>
    <xdr:to>
      <xdr:col>22</xdr:col>
      <xdr:colOff>114300</xdr:colOff>
      <xdr:row>20</xdr:row>
      <xdr:rowOff>17399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82365"/>
          <a:ext cx="698500" cy="11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17399</xdr:rowOff>
    </xdr:from>
    <xdr:to>
      <xdr:col>18</xdr:col>
      <xdr:colOff>177800</xdr:colOff>
      <xdr:row>20</xdr:row>
      <xdr:rowOff>39078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94024"/>
          <a:ext cx="698500" cy="21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29718</xdr:rowOff>
    </xdr:from>
    <xdr:to>
      <xdr:col>29</xdr:col>
      <xdr:colOff>177800</xdr:colOff>
      <xdr:row>19</xdr:row>
      <xdr:rowOff>131318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34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1795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06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106121</xdr:rowOff>
    </xdr:from>
    <xdr:to>
      <xdr:col>26</xdr:col>
      <xdr:colOff>101600</xdr:colOff>
      <xdr:row>20</xdr:row>
      <xdr:rowOff>36271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11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21048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126390</xdr:rowOff>
    </xdr:from>
    <xdr:to>
      <xdr:col>22</xdr:col>
      <xdr:colOff>165100</xdr:colOff>
      <xdr:row>20</xdr:row>
      <xdr:rowOff>56540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1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41317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138049</xdr:rowOff>
    </xdr:from>
    <xdr:to>
      <xdr:col>19</xdr:col>
      <xdr:colOff>38100</xdr:colOff>
      <xdr:row>20</xdr:row>
      <xdr:rowOff>68199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3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52976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2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159728</xdr:rowOff>
    </xdr:from>
    <xdr:to>
      <xdr:col>15</xdr:col>
      <xdr:colOff>101600</xdr:colOff>
      <xdr:row>20</xdr:row>
      <xdr:rowOff>89878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4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74655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83403</xdr:rowOff>
    </xdr:from>
    <xdr:to>
      <xdr:col>29</xdr:col>
      <xdr:colOff>127000</xdr:colOff>
      <xdr:row>36</xdr:row>
      <xdr:rowOff>113774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36653"/>
          <a:ext cx="647700" cy="30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66062</xdr:rowOff>
    </xdr:from>
    <xdr:to>
      <xdr:col>26</xdr:col>
      <xdr:colOff>50800</xdr:colOff>
      <xdr:row>36</xdr:row>
      <xdr:rowOff>83403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19312"/>
          <a:ext cx="698500" cy="17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66062</xdr:rowOff>
    </xdr:from>
    <xdr:to>
      <xdr:col>22</xdr:col>
      <xdr:colOff>114300</xdr:colOff>
      <xdr:row>37</xdr:row>
      <xdr:rowOff>20015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19312"/>
          <a:ext cx="698500" cy="125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106622</xdr:rowOff>
    </xdr:from>
    <xdr:to>
      <xdr:col>18</xdr:col>
      <xdr:colOff>177800</xdr:colOff>
      <xdr:row>37</xdr:row>
      <xdr:rowOff>20015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59872"/>
          <a:ext cx="698500" cy="84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62974</xdr:rowOff>
    </xdr:from>
    <xdr:to>
      <xdr:col>29</xdr:col>
      <xdr:colOff>177800</xdr:colOff>
      <xdr:row>36</xdr:row>
      <xdr:rowOff>164574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16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35051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8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32603</xdr:rowOff>
    </xdr:from>
    <xdr:to>
      <xdr:col>26</xdr:col>
      <xdr:colOff>101600</xdr:colOff>
      <xdr:row>36</xdr:row>
      <xdr:rowOff>134203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8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118980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72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15262</xdr:rowOff>
    </xdr:from>
    <xdr:to>
      <xdr:col>22</xdr:col>
      <xdr:colOff>165100</xdr:colOff>
      <xdr:row>36</xdr:row>
      <xdr:rowOff>116862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68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101639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54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140665</xdr:rowOff>
    </xdr:from>
    <xdr:to>
      <xdr:col>19</xdr:col>
      <xdr:colOff>38100</xdr:colOff>
      <xdr:row>37</xdr:row>
      <xdr:rowOff>70815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93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55592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8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55822</xdr:rowOff>
    </xdr:from>
    <xdr:to>
      <xdr:col>15</xdr:col>
      <xdr:colOff>101600</xdr:colOff>
      <xdr:row>36</xdr:row>
      <xdr:rowOff>157422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09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142199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83,782
81,896
21.03
31,155,795
29,589,340
1,281,041
17,579,376
17,563,170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64784</xdr:rowOff>
    </xdr:from>
    <xdr:to>
      <xdr:col>24</xdr:col>
      <xdr:colOff>63500</xdr:colOff>
      <xdr:row>36</xdr:row>
      <xdr:rowOff>162462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6984"/>
          <a:ext cx="838200" cy="9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162462</xdr:rowOff>
    </xdr:from>
    <xdr:to>
      <xdr:col>19</xdr:col>
      <xdr:colOff>177800</xdr:colOff>
      <xdr:row>37</xdr:row>
      <xdr:rowOff>25253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34662"/>
          <a:ext cx="889000" cy="3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25253</xdr:rowOff>
    </xdr:from>
    <xdr:to>
      <xdr:col>15</xdr:col>
      <xdr:colOff>50800</xdr:colOff>
      <xdr:row>37</xdr:row>
      <xdr:rowOff>55804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68903"/>
          <a:ext cx="889000" cy="3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55804</xdr:rowOff>
    </xdr:from>
    <xdr:to>
      <xdr:col>10</xdr:col>
      <xdr:colOff>114300</xdr:colOff>
      <xdr:row>37</xdr:row>
      <xdr:rowOff>80199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9454"/>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13984</xdr:rowOff>
    </xdr:from>
    <xdr:to>
      <xdr:col>24</xdr:col>
      <xdr:colOff>114300</xdr:colOff>
      <xdr:row>36</xdr:row>
      <xdr:rowOff>115584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8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36861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111662</xdr:rowOff>
    </xdr:from>
    <xdr:to>
      <xdr:col>20</xdr:col>
      <xdr:colOff>38100</xdr:colOff>
      <xdr:row>37</xdr:row>
      <xdr:rowOff>41812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8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58339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5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145903</xdr:rowOff>
    </xdr:from>
    <xdr:to>
      <xdr:col>15</xdr:col>
      <xdr:colOff>101600</xdr:colOff>
      <xdr:row>37</xdr:row>
      <xdr:rowOff>76053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1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92580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9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5004</xdr:rowOff>
    </xdr:from>
    <xdr:to>
      <xdr:col>10</xdr:col>
      <xdr:colOff>165100</xdr:colOff>
      <xdr:row>37</xdr:row>
      <xdr:rowOff>106604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97731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29399</xdr:rowOff>
    </xdr:from>
    <xdr:to>
      <xdr:col>6</xdr:col>
      <xdr:colOff>38100</xdr:colOff>
      <xdr:row>37</xdr:row>
      <xdr:rowOff>130999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7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122126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6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71493</xdr:rowOff>
    </xdr:from>
    <xdr:to>
      <xdr:col>24</xdr:col>
      <xdr:colOff>63500</xdr:colOff>
      <xdr:row>58</xdr:row>
      <xdr:rowOff>83183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15593"/>
          <a:ext cx="838200" cy="1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60111</xdr:rowOff>
    </xdr:from>
    <xdr:to>
      <xdr:col>19</xdr:col>
      <xdr:colOff>177800</xdr:colOff>
      <xdr:row>58</xdr:row>
      <xdr:rowOff>83183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04211"/>
          <a:ext cx="889000" cy="2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60111</xdr:rowOff>
    </xdr:from>
    <xdr:to>
      <xdr:col>15</xdr:col>
      <xdr:colOff>50800</xdr:colOff>
      <xdr:row>58</xdr:row>
      <xdr:rowOff>70963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4211"/>
          <a:ext cx="889000" cy="1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70963</xdr:rowOff>
    </xdr:from>
    <xdr:to>
      <xdr:col>10</xdr:col>
      <xdr:colOff>114300</xdr:colOff>
      <xdr:row>58</xdr:row>
      <xdr:rowOff>98732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15063"/>
          <a:ext cx="889000" cy="2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20693</xdr:rowOff>
    </xdr:from>
    <xdr:to>
      <xdr:col>24</xdr:col>
      <xdr:colOff>114300</xdr:colOff>
      <xdr:row>58</xdr:row>
      <xdr:rowOff>122293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6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32383</xdr:rowOff>
    </xdr:from>
    <xdr:to>
      <xdr:col>20</xdr:col>
      <xdr:colOff>38100</xdr:colOff>
      <xdr:row>58</xdr:row>
      <xdr:rowOff>133983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125110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6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9311</xdr:rowOff>
    </xdr:from>
    <xdr:to>
      <xdr:col>15</xdr:col>
      <xdr:colOff>101600</xdr:colOff>
      <xdr:row>58</xdr:row>
      <xdr:rowOff>110911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102038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20163</xdr:rowOff>
    </xdr:from>
    <xdr:to>
      <xdr:col>10</xdr:col>
      <xdr:colOff>165100</xdr:colOff>
      <xdr:row>58</xdr:row>
      <xdr:rowOff>121763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112890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47932</xdr:rowOff>
    </xdr:from>
    <xdr:to>
      <xdr:col>6</xdr:col>
      <xdr:colOff>38100</xdr:colOff>
      <xdr:row>58</xdr:row>
      <xdr:rowOff>149532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9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140659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8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116954</xdr:rowOff>
    </xdr:from>
    <xdr:to>
      <xdr:col>24</xdr:col>
      <xdr:colOff>63500</xdr:colOff>
      <xdr:row>78</xdr:row>
      <xdr:rowOff>136537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90054"/>
          <a:ext cx="8382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123507</xdr:rowOff>
    </xdr:from>
    <xdr:to>
      <xdr:col>19</xdr:col>
      <xdr:colOff>177800</xdr:colOff>
      <xdr:row>78</xdr:row>
      <xdr:rowOff>136537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96607"/>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123507</xdr:rowOff>
    </xdr:from>
    <xdr:to>
      <xdr:col>15</xdr:col>
      <xdr:colOff>50800</xdr:colOff>
      <xdr:row>78</xdr:row>
      <xdr:rowOff>149644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96607"/>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142176</xdr:rowOff>
    </xdr:from>
    <xdr:to>
      <xdr:col>10</xdr:col>
      <xdr:colOff>114300</xdr:colOff>
      <xdr:row>78</xdr:row>
      <xdr:rowOff>149644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15276"/>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66154</xdr:rowOff>
    </xdr:from>
    <xdr:to>
      <xdr:col>24</xdr:col>
      <xdr:colOff>114300</xdr:colOff>
      <xdr:row>78</xdr:row>
      <xdr:rowOff>167754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3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152531</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5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85737</xdr:rowOff>
    </xdr:from>
    <xdr:to>
      <xdr:col>20</xdr:col>
      <xdr:colOff>38100</xdr:colOff>
      <xdr:row>79</xdr:row>
      <xdr:rowOff>15887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5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7014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5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72707</xdr:rowOff>
    </xdr:from>
    <xdr:to>
      <xdr:col>15</xdr:col>
      <xdr:colOff>101600</xdr:colOff>
      <xdr:row>79</xdr:row>
      <xdr:rowOff>2857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4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165434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3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98844</xdr:rowOff>
    </xdr:from>
    <xdr:to>
      <xdr:col>10</xdr:col>
      <xdr:colOff>165100</xdr:colOff>
      <xdr:row>79</xdr:row>
      <xdr:rowOff>28994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20121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91376</xdr:rowOff>
    </xdr:from>
    <xdr:to>
      <xdr:col>6</xdr:col>
      <xdr:colOff>38100</xdr:colOff>
      <xdr:row>79</xdr:row>
      <xdr:rowOff>21526</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12653</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5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92326</xdr:rowOff>
    </xdr:from>
    <xdr:to>
      <xdr:col>24</xdr:col>
      <xdr:colOff>63500</xdr:colOff>
      <xdr:row>97</xdr:row>
      <xdr:rowOff>164702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722976"/>
          <a:ext cx="838200" cy="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164702</xdr:rowOff>
    </xdr:from>
    <xdr:to>
      <xdr:col>19</xdr:col>
      <xdr:colOff>177800</xdr:colOff>
      <xdr:row>98</xdr:row>
      <xdr:rowOff>15106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95352"/>
          <a:ext cx="889000" cy="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100853</xdr:rowOff>
    </xdr:from>
    <xdr:to>
      <xdr:col>15</xdr:col>
      <xdr:colOff>50800</xdr:colOff>
      <xdr:row>98</xdr:row>
      <xdr:rowOff>15106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31503"/>
          <a:ext cx="889000" cy="8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100853</xdr:rowOff>
    </xdr:from>
    <xdr:to>
      <xdr:col>10</xdr:col>
      <xdr:colOff>114300</xdr:colOff>
      <xdr:row>98</xdr:row>
      <xdr:rowOff>100199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31503"/>
          <a:ext cx="889000" cy="17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122779</xdr:rowOff>
    </xdr:from>
    <xdr:to>
      <xdr:col>6</xdr:col>
      <xdr:colOff>38100</xdr:colOff>
      <xdr:row>97</xdr:row>
      <xdr:rowOff>52929</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69456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41526</xdr:rowOff>
    </xdr:from>
    <xdr:to>
      <xdr:col>24</xdr:col>
      <xdr:colOff>114300</xdr:colOff>
      <xdr:row>97</xdr:row>
      <xdr:rowOff>143126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127903</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8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113902</xdr:rowOff>
    </xdr:from>
    <xdr:to>
      <xdr:col>20</xdr:col>
      <xdr:colOff>38100</xdr:colOff>
      <xdr:row>98</xdr:row>
      <xdr:rowOff>44052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7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35179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83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135756</xdr:rowOff>
    </xdr:from>
    <xdr:to>
      <xdr:col>15</xdr:col>
      <xdr:colOff>101600</xdr:colOff>
      <xdr:row>98</xdr:row>
      <xdr:rowOff>65906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6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57033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5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50053</xdr:rowOff>
    </xdr:from>
    <xdr:to>
      <xdr:col>10</xdr:col>
      <xdr:colOff>165100</xdr:colOff>
      <xdr:row>97</xdr:row>
      <xdr:rowOff>151653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142780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7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49399</xdr:rowOff>
    </xdr:from>
    <xdr:to>
      <xdr:col>6</xdr:col>
      <xdr:colOff>38100</xdr:colOff>
      <xdr:row>98</xdr:row>
      <xdr:rowOff>150999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142126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143525</xdr:rowOff>
    </xdr:from>
    <xdr:to>
      <xdr:col>55</xdr:col>
      <xdr:colOff>0</xdr:colOff>
      <xdr:row>38</xdr:row>
      <xdr:rowOff>18549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87175"/>
          <a:ext cx="838200" cy="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143525</xdr:rowOff>
    </xdr:from>
    <xdr:to>
      <xdr:col>50</xdr:col>
      <xdr:colOff>114300</xdr:colOff>
      <xdr:row>38</xdr:row>
      <xdr:rowOff>4011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487175"/>
          <a:ext cx="889000" cy="3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4011</xdr:rowOff>
    </xdr:from>
    <xdr:to>
      <xdr:col>45</xdr:col>
      <xdr:colOff>177800</xdr:colOff>
      <xdr:row>38</xdr:row>
      <xdr:rowOff>12941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19111"/>
          <a:ext cx="889000" cy="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65123</xdr:rowOff>
    </xdr:from>
    <xdr:to>
      <xdr:col>41</xdr:col>
      <xdr:colOff>50800</xdr:colOff>
      <xdr:row>38</xdr:row>
      <xdr:rowOff>12941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722973"/>
          <a:ext cx="889000" cy="80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139200</xdr:rowOff>
    </xdr:from>
    <xdr:to>
      <xdr:col>55</xdr:col>
      <xdr:colOff>50800</xdr:colOff>
      <xdr:row>38</xdr:row>
      <xdr:rowOff>69349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828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54127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9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92725</xdr:rowOff>
    </xdr:from>
    <xdr:to>
      <xdr:col>50</xdr:col>
      <xdr:colOff>165100</xdr:colOff>
      <xdr:row>38</xdr:row>
      <xdr:rowOff>22875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3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14002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2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124661</xdr:rowOff>
    </xdr:from>
    <xdr:to>
      <xdr:col>46</xdr:col>
      <xdr:colOff>38100</xdr:colOff>
      <xdr:row>38</xdr:row>
      <xdr:rowOff>54811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45938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6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133591</xdr:rowOff>
    </xdr:from>
    <xdr:to>
      <xdr:col>41</xdr:col>
      <xdr:colOff>101600</xdr:colOff>
      <xdr:row>38</xdr:row>
      <xdr:rowOff>63742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772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54868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6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14323</xdr:rowOff>
    </xdr:from>
    <xdr:to>
      <xdr:col>36</xdr:col>
      <xdr:colOff>165100</xdr:colOff>
      <xdr:row>33</xdr:row>
      <xdr:rowOff>115923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107050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76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53627</xdr:rowOff>
    </xdr:from>
    <xdr:to>
      <xdr:col>55</xdr:col>
      <xdr:colOff>0</xdr:colOff>
      <xdr:row>57</xdr:row>
      <xdr:rowOff>138416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826277"/>
          <a:ext cx="838200" cy="8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53627</xdr:rowOff>
    </xdr:from>
    <xdr:to>
      <xdr:col>50</xdr:col>
      <xdr:colOff>114300</xdr:colOff>
      <xdr:row>57</xdr:row>
      <xdr:rowOff>63750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826277"/>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63750</xdr:rowOff>
    </xdr:from>
    <xdr:to>
      <xdr:col>45</xdr:col>
      <xdr:colOff>177800</xdr:colOff>
      <xdr:row>57</xdr:row>
      <xdr:rowOff>84923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836400"/>
          <a:ext cx="889000" cy="2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25574</xdr:rowOff>
    </xdr:from>
    <xdr:to>
      <xdr:col>41</xdr:col>
      <xdr:colOff>50800</xdr:colOff>
      <xdr:row>57</xdr:row>
      <xdr:rowOff>84923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798224"/>
          <a:ext cx="889000" cy="5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87616</xdr:rowOff>
    </xdr:from>
    <xdr:to>
      <xdr:col>55</xdr:col>
      <xdr:colOff>50800</xdr:colOff>
      <xdr:row>58</xdr:row>
      <xdr:rowOff>17766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6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66043</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3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2827</xdr:rowOff>
    </xdr:from>
    <xdr:to>
      <xdr:col>50</xdr:col>
      <xdr:colOff>165100</xdr:colOff>
      <xdr:row>57</xdr:row>
      <xdr:rowOff>104427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7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95554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6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12950</xdr:rowOff>
    </xdr:from>
    <xdr:to>
      <xdr:col>46</xdr:col>
      <xdr:colOff>38100</xdr:colOff>
      <xdr:row>57</xdr:row>
      <xdr:rowOff>114550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8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105677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7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34123</xdr:rowOff>
    </xdr:from>
    <xdr:to>
      <xdr:col>41</xdr:col>
      <xdr:colOff>101600</xdr:colOff>
      <xdr:row>57</xdr:row>
      <xdr:rowOff>135723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0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126850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9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146224</xdr:rowOff>
    </xdr:from>
    <xdr:to>
      <xdr:col>36</xdr:col>
      <xdr:colOff>165100</xdr:colOff>
      <xdr:row>57</xdr:row>
      <xdr:rowOff>76374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4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67501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4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38640</xdr:rowOff>
    </xdr:from>
    <xdr:to>
      <xdr:col>55</xdr:col>
      <xdr:colOff>0</xdr:colOff>
      <xdr:row>79</xdr:row>
      <xdr:rowOff>43193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583190"/>
          <a:ext cx="8382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32429</xdr:rowOff>
    </xdr:from>
    <xdr:to>
      <xdr:col>50</xdr:col>
      <xdr:colOff>114300</xdr:colOff>
      <xdr:row>79</xdr:row>
      <xdr:rowOff>43193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76979"/>
          <a:ext cx="889000" cy="1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18256</xdr:rowOff>
    </xdr:from>
    <xdr:to>
      <xdr:col>45</xdr:col>
      <xdr:colOff>177800</xdr:colOff>
      <xdr:row>79</xdr:row>
      <xdr:rowOff>32429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562806"/>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18256</xdr:rowOff>
    </xdr:from>
    <xdr:to>
      <xdr:col>41</xdr:col>
      <xdr:colOff>50800</xdr:colOff>
      <xdr:row>79</xdr:row>
      <xdr:rowOff>29838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562806"/>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159290</xdr:rowOff>
    </xdr:from>
    <xdr:to>
      <xdr:col>55</xdr:col>
      <xdr:colOff>50800</xdr:colOff>
      <xdr:row>79</xdr:row>
      <xdr:rowOff>89440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74217</xdr:rowOff>
    </xdr:from>
    <xdr:ext cx="378565"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4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163843</xdr:rowOff>
    </xdr:from>
    <xdr:to>
      <xdr:col>50</xdr:col>
      <xdr:colOff>165100</xdr:colOff>
      <xdr:row>79</xdr:row>
      <xdr:rowOff>93993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85120</xdr:rowOff>
    </xdr:from>
    <xdr:ext cx="313932"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82333" y="13629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153079</xdr:rowOff>
    </xdr:from>
    <xdr:to>
      <xdr:col>46</xdr:col>
      <xdr:colOff>38100</xdr:colOff>
      <xdr:row>79</xdr:row>
      <xdr:rowOff>83229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74356</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61017" y="13618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138906</xdr:rowOff>
    </xdr:from>
    <xdr:to>
      <xdr:col>41</xdr:col>
      <xdr:colOff>101600</xdr:colOff>
      <xdr:row>79</xdr:row>
      <xdr:rowOff>69056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51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60183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6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150488</xdr:rowOff>
    </xdr:from>
    <xdr:to>
      <xdr:col>36</xdr:col>
      <xdr:colOff>165100</xdr:colOff>
      <xdr:row>79</xdr:row>
      <xdr:rowOff>80638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52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71765</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83017" y="13616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121222</xdr:rowOff>
    </xdr:from>
    <xdr:to>
      <xdr:col>55</xdr:col>
      <xdr:colOff>0</xdr:colOff>
      <xdr:row>98</xdr:row>
      <xdr:rowOff>26099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751872"/>
          <a:ext cx="838200" cy="7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121222</xdr:rowOff>
    </xdr:from>
    <xdr:to>
      <xdr:col>50</xdr:col>
      <xdr:colOff>114300</xdr:colOff>
      <xdr:row>98</xdr:row>
      <xdr:rowOff>15557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751872"/>
          <a:ext cx="889000" cy="6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155232</xdr:rowOff>
    </xdr:from>
    <xdr:to>
      <xdr:col>45</xdr:col>
      <xdr:colOff>177800</xdr:colOff>
      <xdr:row>98</xdr:row>
      <xdr:rowOff>15557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785882"/>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37922</xdr:rowOff>
    </xdr:from>
    <xdr:to>
      <xdr:col>41</xdr:col>
      <xdr:colOff>50800</xdr:colOff>
      <xdr:row>97</xdr:row>
      <xdr:rowOff>155232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668572"/>
          <a:ext cx="889000" cy="11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146749</xdr:rowOff>
    </xdr:from>
    <xdr:to>
      <xdr:col>55</xdr:col>
      <xdr:colOff>50800</xdr:colOff>
      <xdr:row>98</xdr:row>
      <xdr:rowOff>76899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7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125176</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5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70422</xdr:rowOff>
    </xdr:from>
    <xdr:to>
      <xdr:col>50</xdr:col>
      <xdr:colOff>165100</xdr:colOff>
      <xdr:row>98</xdr:row>
      <xdr:rowOff>572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163149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9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136207</xdr:rowOff>
    </xdr:from>
    <xdr:to>
      <xdr:col>46</xdr:col>
      <xdr:colOff>38100</xdr:colOff>
      <xdr:row>98</xdr:row>
      <xdr:rowOff>66357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57484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104432</xdr:rowOff>
    </xdr:from>
    <xdr:to>
      <xdr:col>41</xdr:col>
      <xdr:colOff>101600</xdr:colOff>
      <xdr:row>98</xdr:row>
      <xdr:rowOff>34582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25709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158572</xdr:rowOff>
    </xdr:from>
    <xdr:to>
      <xdr:col>36</xdr:col>
      <xdr:colOff>165100</xdr:colOff>
      <xdr:row>97</xdr:row>
      <xdr:rowOff>88722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105249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39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98868</xdr:rowOff>
    </xdr:from>
    <xdr:to>
      <xdr:col>85</xdr:col>
      <xdr:colOff>127000</xdr:colOff>
      <xdr:row>39</xdr:row>
      <xdr:rowOff>98868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98857</xdr:rowOff>
    </xdr:from>
    <xdr:to>
      <xdr:col>81</xdr:col>
      <xdr:colOff>50800</xdr:colOff>
      <xdr:row>39</xdr:row>
      <xdr:rowOff>98868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07"/>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98857</xdr:rowOff>
    </xdr:from>
    <xdr:to>
      <xdr:col>76</xdr:col>
      <xdr:colOff>114300</xdr:colOff>
      <xdr:row>39</xdr:row>
      <xdr:rowOff>98868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785407"/>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98802</xdr:rowOff>
    </xdr:from>
    <xdr:to>
      <xdr:col>71</xdr:col>
      <xdr:colOff>177800</xdr:colOff>
      <xdr:row>39</xdr:row>
      <xdr:rowOff>98868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352"/>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48068</xdr:rowOff>
    </xdr:from>
    <xdr:to>
      <xdr:col>85</xdr:col>
      <xdr:colOff>177800</xdr:colOff>
      <xdr:row>39</xdr:row>
      <xdr:rowOff>149668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48068</xdr:rowOff>
    </xdr:from>
    <xdr:to>
      <xdr:col>81</xdr:col>
      <xdr:colOff>101600</xdr:colOff>
      <xdr:row>39</xdr:row>
      <xdr:rowOff>149668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140795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48057</xdr:rowOff>
    </xdr:from>
    <xdr:to>
      <xdr:col>76</xdr:col>
      <xdr:colOff>165100</xdr:colOff>
      <xdr:row>39</xdr:row>
      <xdr:rowOff>149657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140784</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48068</xdr:rowOff>
    </xdr:from>
    <xdr:to>
      <xdr:col>72</xdr:col>
      <xdr:colOff>38100</xdr:colOff>
      <xdr:row>39</xdr:row>
      <xdr:rowOff>149668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140795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48002</xdr:rowOff>
    </xdr:from>
    <xdr:to>
      <xdr:col>67</xdr:col>
      <xdr:colOff>101600</xdr:colOff>
      <xdr:row>39</xdr:row>
      <xdr:rowOff>149602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140729</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68783</xdr:rowOff>
    </xdr:from>
    <xdr:to>
      <xdr:col>85</xdr:col>
      <xdr:colOff>127000</xdr:colOff>
      <xdr:row>77</xdr:row>
      <xdr:rowOff>74155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70433"/>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22149</xdr:rowOff>
    </xdr:from>
    <xdr:to>
      <xdr:col>81</xdr:col>
      <xdr:colOff>50800</xdr:colOff>
      <xdr:row>77</xdr:row>
      <xdr:rowOff>68783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23799"/>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22149</xdr:rowOff>
    </xdr:from>
    <xdr:to>
      <xdr:col>76</xdr:col>
      <xdr:colOff>114300</xdr:colOff>
      <xdr:row>77</xdr:row>
      <xdr:rowOff>105714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23799"/>
          <a:ext cx="889000" cy="8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105714</xdr:rowOff>
    </xdr:from>
    <xdr:to>
      <xdr:col>71</xdr:col>
      <xdr:colOff>177800</xdr:colOff>
      <xdr:row>77</xdr:row>
      <xdr:rowOff>117069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07364"/>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23355</xdr:rowOff>
    </xdr:from>
    <xdr:to>
      <xdr:col>85</xdr:col>
      <xdr:colOff>177800</xdr:colOff>
      <xdr:row>77</xdr:row>
      <xdr:rowOff>124955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2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1782</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0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17983</xdr:rowOff>
    </xdr:from>
    <xdr:to>
      <xdr:col>81</xdr:col>
      <xdr:colOff>101600</xdr:colOff>
      <xdr:row>77</xdr:row>
      <xdr:rowOff>119583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1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110710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1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142799</xdr:rowOff>
    </xdr:from>
    <xdr:to>
      <xdr:col>76</xdr:col>
      <xdr:colOff>165100</xdr:colOff>
      <xdr:row>77</xdr:row>
      <xdr:rowOff>72949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64076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6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54914</xdr:rowOff>
    </xdr:from>
    <xdr:to>
      <xdr:col>72</xdr:col>
      <xdr:colOff>38100</xdr:colOff>
      <xdr:row>77</xdr:row>
      <xdr:rowOff>156514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5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147641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4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66269</xdr:rowOff>
    </xdr:from>
    <xdr:to>
      <xdr:col>67</xdr:col>
      <xdr:colOff>101600</xdr:colOff>
      <xdr:row>77</xdr:row>
      <xdr:rowOff>167869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158996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6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48451</xdr:rowOff>
    </xdr:from>
    <xdr:to>
      <xdr:col>85</xdr:col>
      <xdr:colOff>127000</xdr:colOff>
      <xdr:row>98</xdr:row>
      <xdr:rowOff>65863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50551"/>
          <a:ext cx="8382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47117</xdr:rowOff>
    </xdr:from>
    <xdr:to>
      <xdr:col>81</xdr:col>
      <xdr:colOff>50800</xdr:colOff>
      <xdr:row>98</xdr:row>
      <xdr:rowOff>48451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49217"/>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21039</xdr:rowOff>
    </xdr:from>
    <xdr:to>
      <xdr:col>76</xdr:col>
      <xdr:colOff>114300</xdr:colOff>
      <xdr:row>98</xdr:row>
      <xdr:rowOff>47117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23139"/>
          <a:ext cx="889000" cy="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21039</xdr:rowOff>
    </xdr:from>
    <xdr:to>
      <xdr:col>71</xdr:col>
      <xdr:colOff>177800</xdr:colOff>
      <xdr:row>98</xdr:row>
      <xdr:rowOff>64015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23139"/>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15063</xdr:rowOff>
    </xdr:from>
    <xdr:to>
      <xdr:col>85</xdr:col>
      <xdr:colOff>177800</xdr:colOff>
      <xdr:row>98</xdr:row>
      <xdr:rowOff>116663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1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101440</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3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169101</xdr:rowOff>
    </xdr:from>
    <xdr:to>
      <xdr:col>81</xdr:col>
      <xdr:colOff>101600</xdr:colOff>
      <xdr:row>98</xdr:row>
      <xdr:rowOff>99251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90378</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8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167767</xdr:rowOff>
    </xdr:from>
    <xdr:to>
      <xdr:col>76</xdr:col>
      <xdr:colOff>165100</xdr:colOff>
      <xdr:row>98</xdr:row>
      <xdr:rowOff>97917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89044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9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141689</xdr:rowOff>
    </xdr:from>
    <xdr:to>
      <xdr:col>72</xdr:col>
      <xdr:colOff>38100</xdr:colOff>
      <xdr:row>98</xdr:row>
      <xdr:rowOff>71839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62966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13215</xdr:rowOff>
    </xdr:from>
    <xdr:to>
      <xdr:col>67</xdr:col>
      <xdr:colOff>101600</xdr:colOff>
      <xdr:row>98</xdr:row>
      <xdr:rowOff>114815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105942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0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37592</xdr:rowOff>
    </xdr:from>
    <xdr:to>
      <xdr:col>116</xdr:col>
      <xdr:colOff>63500</xdr:colOff>
      <xdr:row>38</xdr:row>
      <xdr:rowOff>61468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552692"/>
          <a:ext cx="8382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11176</xdr:rowOff>
    </xdr:from>
    <xdr:to>
      <xdr:col>111</xdr:col>
      <xdr:colOff>177800</xdr:colOff>
      <xdr:row>38</xdr:row>
      <xdr:rowOff>61468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5262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150495</xdr:rowOff>
    </xdr:from>
    <xdr:to>
      <xdr:col>107</xdr:col>
      <xdr:colOff>50800</xdr:colOff>
      <xdr:row>38</xdr:row>
      <xdr:rowOff>11176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494145"/>
          <a:ext cx="889000"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150495</xdr:rowOff>
    </xdr:from>
    <xdr:to>
      <xdr:col>102</xdr:col>
      <xdr:colOff>114300</xdr:colOff>
      <xdr:row>38</xdr:row>
      <xdr:rowOff>1905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4941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158242</xdr:rowOff>
    </xdr:from>
    <xdr:to>
      <xdr:col>116</xdr:col>
      <xdr:colOff>114300</xdr:colOff>
      <xdr:row>38</xdr:row>
      <xdr:rowOff>88392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9669</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10668</xdr:rowOff>
    </xdr:from>
    <xdr:to>
      <xdr:col>112</xdr:col>
      <xdr:colOff>38100</xdr:colOff>
      <xdr:row>38</xdr:row>
      <xdr:rowOff>112268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2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103395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6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131826</xdr:rowOff>
    </xdr:from>
    <xdr:to>
      <xdr:col>107</xdr:col>
      <xdr:colOff>101600</xdr:colOff>
      <xdr:row>38</xdr:row>
      <xdr:rowOff>61976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7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78503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25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99695</xdr:rowOff>
    </xdr:from>
    <xdr:to>
      <xdr:col>102</xdr:col>
      <xdr:colOff>165100</xdr:colOff>
      <xdr:row>38</xdr:row>
      <xdr:rowOff>29845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46372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89774</xdr:rowOff>
    </xdr:from>
    <xdr:to>
      <xdr:col>116</xdr:col>
      <xdr:colOff>63500</xdr:colOff>
      <xdr:row>58</xdr:row>
      <xdr:rowOff>89865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33874"/>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89865</xdr:rowOff>
    </xdr:from>
    <xdr:to>
      <xdr:col>111</xdr:col>
      <xdr:colOff>177800</xdr:colOff>
      <xdr:row>58</xdr:row>
      <xdr:rowOff>89888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33965"/>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89888</xdr:rowOff>
    </xdr:from>
    <xdr:to>
      <xdr:col>107</xdr:col>
      <xdr:colOff>50800</xdr:colOff>
      <xdr:row>58</xdr:row>
      <xdr:rowOff>89911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33988"/>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89911</xdr:rowOff>
    </xdr:from>
    <xdr:to>
      <xdr:col>102</xdr:col>
      <xdr:colOff>114300</xdr:colOff>
      <xdr:row>58</xdr:row>
      <xdr:rowOff>89934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34011"/>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38974</xdr:rowOff>
    </xdr:from>
    <xdr:to>
      <xdr:col>116</xdr:col>
      <xdr:colOff>114300</xdr:colOff>
      <xdr:row>58</xdr:row>
      <xdr:rowOff>140574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8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39065</xdr:rowOff>
    </xdr:from>
    <xdr:to>
      <xdr:col>112</xdr:col>
      <xdr:colOff>38100</xdr:colOff>
      <xdr:row>58</xdr:row>
      <xdr:rowOff>140665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157192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75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39088</xdr:rowOff>
    </xdr:from>
    <xdr:to>
      <xdr:col>107</xdr:col>
      <xdr:colOff>101600</xdr:colOff>
      <xdr:row>58</xdr:row>
      <xdr:rowOff>140688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8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157215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75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39111</xdr:rowOff>
    </xdr:from>
    <xdr:to>
      <xdr:col>102</xdr:col>
      <xdr:colOff>165100</xdr:colOff>
      <xdr:row>58</xdr:row>
      <xdr:rowOff>140711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8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131838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7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39134</xdr:rowOff>
    </xdr:from>
    <xdr:to>
      <xdr:col>98</xdr:col>
      <xdr:colOff>38100</xdr:colOff>
      <xdr:row>58</xdr:row>
      <xdr:rowOff>140734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131861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7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71463</xdr:rowOff>
    </xdr:from>
    <xdr:to>
      <xdr:col>116</xdr:col>
      <xdr:colOff>63500</xdr:colOff>
      <xdr:row>76</xdr:row>
      <xdr:rowOff>154902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30213"/>
          <a:ext cx="838200" cy="25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146177</xdr:rowOff>
    </xdr:from>
    <xdr:to>
      <xdr:col>111</xdr:col>
      <xdr:colOff>177800</xdr:colOff>
      <xdr:row>76</xdr:row>
      <xdr:rowOff>154902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176377"/>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146177</xdr:rowOff>
    </xdr:from>
    <xdr:to>
      <xdr:col>107</xdr:col>
      <xdr:colOff>50800</xdr:colOff>
      <xdr:row>77</xdr:row>
      <xdr:rowOff>42774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76377"/>
          <a:ext cx="8890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42774</xdr:rowOff>
    </xdr:from>
    <xdr:to>
      <xdr:col>102</xdr:col>
      <xdr:colOff>114300</xdr:colOff>
      <xdr:row>77</xdr:row>
      <xdr:rowOff>47231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44424"/>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20663</xdr:rowOff>
    </xdr:from>
    <xdr:to>
      <xdr:col>116</xdr:col>
      <xdr:colOff>114300</xdr:colOff>
      <xdr:row>75</xdr:row>
      <xdr:rowOff>122263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170540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104102</xdr:rowOff>
    </xdr:from>
    <xdr:to>
      <xdr:col>112</xdr:col>
      <xdr:colOff>38100</xdr:colOff>
      <xdr:row>77</xdr:row>
      <xdr:rowOff>34252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25379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2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95377</xdr:rowOff>
    </xdr:from>
    <xdr:to>
      <xdr:col>107</xdr:col>
      <xdr:colOff>101600</xdr:colOff>
      <xdr:row>77</xdr:row>
      <xdr:rowOff>25527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2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16654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1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163424</xdr:rowOff>
    </xdr:from>
    <xdr:to>
      <xdr:col>102</xdr:col>
      <xdr:colOff>165100</xdr:colOff>
      <xdr:row>77</xdr:row>
      <xdr:rowOff>93574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9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84701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167881</xdr:rowOff>
    </xdr:from>
    <xdr:to>
      <xdr:col>98</xdr:col>
      <xdr:colOff>38100</xdr:colOff>
      <xdr:row>77</xdr:row>
      <xdr:rowOff>98031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9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89158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9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353,171</a:t>
          </a:r>
          <a:r>
            <a:rPr kumimoji="1" lang="ja-JP" altLang="en-US" sz="1300">
              <a:latin typeface="ＭＳ Ｐゴシック" panose="020B0600070205080204" pitchFamily="50" charset="-128"/>
              <a:ea typeface="ＭＳ Ｐゴシック" panose="020B0600070205080204" pitchFamily="50" charset="-128"/>
            </a:rPr>
            <a:t>円となっており、大半の性質区分で類似団体平均を下回っている。これは市域</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というコンパクトなまちの中で効率的な行政サービスが提供できていることと捉えている。</a:t>
          </a:r>
        </a:p>
        <a:p>
          <a:r>
            <a:rPr kumimoji="1" lang="ja-JP" altLang="en-US" sz="1300">
              <a:latin typeface="ＭＳ Ｐゴシック" panose="020B0600070205080204" pitchFamily="50" charset="-128"/>
              <a:ea typeface="ＭＳ Ｐゴシック" panose="020B0600070205080204" pitchFamily="50" charset="-128"/>
            </a:rPr>
            <a:t>投資及び出資金が類似団体平均より上回っている要因は、公共下水道事業会計出資金である。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愛知県尾張旭市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83,782
81,896
21.03
31,155,795
29,589,340
1,281,041
17,579,376
17,563,170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64262</xdr:rowOff>
    </xdr:from>
    <xdr:to>
      <xdr:col>24</xdr:col>
      <xdr:colOff>63500</xdr:colOff>
      <xdr:row>36</xdr:row>
      <xdr:rowOff>111354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36462"/>
          <a:ext cx="8382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111354</xdr:rowOff>
    </xdr:from>
    <xdr:to>
      <xdr:col>19</xdr:col>
      <xdr:colOff>177800</xdr:colOff>
      <xdr:row>37</xdr:row>
      <xdr:rowOff>8484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8355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10769</xdr:rowOff>
    </xdr:from>
    <xdr:to>
      <xdr:col>15</xdr:col>
      <xdr:colOff>50800</xdr:colOff>
      <xdr:row>37</xdr:row>
      <xdr:rowOff>8484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82969"/>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10769</xdr:rowOff>
    </xdr:from>
    <xdr:to>
      <xdr:col>10</xdr:col>
      <xdr:colOff>114300</xdr:colOff>
      <xdr:row>36</xdr:row>
      <xdr:rowOff>121412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82969"/>
          <a:ext cx="8890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13462</xdr:rowOff>
    </xdr:from>
    <xdr:to>
      <xdr:col>24</xdr:col>
      <xdr:colOff>114300</xdr:colOff>
      <xdr:row>36</xdr:row>
      <xdr:rowOff>115062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163339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6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60554</xdr:rowOff>
    </xdr:from>
    <xdr:to>
      <xdr:col>20</xdr:col>
      <xdr:colOff>38100</xdr:colOff>
      <xdr:row>36</xdr:row>
      <xdr:rowOff>162154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3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153281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2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129134</xdr:rowOff>
    </xdr:from>
    <xdr:to>
      <xdr:col>15</xdr:col>
      <xdr:colOff>101600</xdr:colOff>
      <xdr:row>37</xdr:row>
      <xdr:rowOff>59284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50411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131419</xdr:rowOff>
    </xdr:from>
    <xdr:to>
      <xdr:col>10</xdr:col>
      <xdr:colOff>165100</xdr:colOff>
      <xdr:row>36</xdr:row>
      <xdr:rowOff>61569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52696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70612</xdr:rowOff>
    </xdr:from>
    <xdr:to>
      <xdr:col>6</xdr:col>
      <xdr:colOff>38100</xdr:colOff>
      <xdr:row>37</xdr:row>
      <xdr:rowOff>762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163339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3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129550</xdr:rowOff>
    </xdr:from>
    <xdr:to>
      <xdr:col>24</xdr:col>
      <xdr:colOff>63500</xdr:colOff>
      <xdr:row>57</xdr:row>
      <xdr:rowOff>151802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2200"/>
          <a:ext cx="838200" cy="2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149667</xdr:rowOff>
    </xdr:from>
    <xdr:to>
      <xdr:col>19</xdr:col>
      <xdr:colOff>177800</xdr:colOff>
      <xdr:row>57</xdr:row>
      <xdr:rowOff>151802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2317"/>
          <a:ext cx="889000" cy="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123751</xdr:rowOff>
    </xdr:from>
    <xdr:to>
      <xdr:col>15</xdr:col>
      <xdr:colOff>50800</xdr:colOff>
      <xdr:row>57</xdr:row>
      <xdr:rowOff>149667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6401"/>
          <a:ext cx="889000" cy="2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50271</xdr:rowOff>
    </xdr:from>
    <xdr:to>
      <xdr:col>10</xdr:col>
      <xdr:colOff>114300</xdr:colOff>
      <xdr:row>57</xdr:row>
      <xdr:rowOff>123751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08571"/>
          <a:ext cx="889000" cy="58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78750</xdr:rowOff>
    </xdr:from>
    <xdr:to>
      <xdr:col>24</xdr:col>
      <xdr:colOff>114300</xdr:colOff>
      <xdr:row>58</xdr:row>
      <xdr:rowOff>8900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165127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101002</xdr:rowOff>
    </xdr:from>
    <xdr:to>
      <xdr:col>20</xdr:col>
      <xdr:colOff>38100</xdr:colOff>
      <xdr:row>58</xdr:row>
      <xdr:rowOff>31152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22279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98867</xdr:rowOff>
    </xdr:from>
    <xdr:to>
      <xdr:col>15</xdr:col>
      <xdr:colOff>101600</xdr:colOff>
      <xdr:row>58</xdr:row>
      <xdr:rowOff>29017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20144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6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72951</xdr:rowOff>
    </xdr:from>
    <xdr:to>
      <xdr:col>10</xdr:col>
      <xdr:colOff>165100</xdr:colOff>
      <xdr:row>58</xdr:row>
      <xdr:rowOff>3101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165678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170921</xdr:rowOff>
    </xdr:from>
    <xdr:to>
      <xdr:col>6</xdr:col>
      <xdr:colOff>38100</xdr:colOff>
      <xdr:row>54</xdr:row>
      <xdr:rowOff>101071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92198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5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97447</xdr:rowOff>
    </xdr:from>
    <xdr:to>
      <xdr:col>24</xdr:col>
      <xdr:colOff>63500</xdr:colOff>
      <xdr:row>77</xdr:row>
      <xdr:rowOff>80660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27647"/>
          <a:ext cx="838200" cy="15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80660</xdr:rowOff>
    </xdr:from>
    <xdr:to>
      <xdr:col>19</xdr:col>
      <xdr:colOff>177800</xdr:colOff>
      <xdr:row>77</xdr:row>
      <xdr:rowOff>112573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82310"/>
          <a:ext cx="889000" cy="3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39086</xdr:rowOff>
    </xdr:from>
    <xdr:to>
      <xdr:col>15</xdr:col>
      <xdr:colOff>50800</xdr:colOff>
      <xdr:row>77</xdr:row>
      <xdr:rowOff>112573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40736"/>
          <a:ext cx="889000" cy="7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39086</xdr:rowOff>
    </xdr:from>
    <xdr:to>
      <xdr:col>10</xdr:col>
      <xdr:colOff>114300</xdr:colOff>
      <xdr:row>78</xdr:row>
      <xdr:rowOff>52550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40736"/>
          <a:ext cx="889000" cy="18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46647</xdr:rowOff>
    </xdr:from>
    <xdr:to>
      <xdr:col>24</xdr:col>
      <xdr:colOff>114300</xdr:colOff>
      <xdr:row>76</xdr:row>
      <xdr:rowOff>148247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133024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29860</xdr:rowOff>
    </xdr:from>
    <xdr:to>
      <xdr:col>20</xdr:col>
      <xdr:colOff>38100</xdr:colOff>
      <xdr:row>77</xdr:row>
      <xdr:rowOff>131460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122587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2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61773</xdr:rowOff>
    </xdr:from>
    <xdr:to>
      <xdr:col>15</xdr:col>
      <xdr:colOff>101600</xdr:colOff>
      <xdr:row>77</xdr:row>
      <xdr:rowOff>163373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154500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159736</xdr:rowOff>
    </xdr:from>
    <xdr:to>
      <xdr:col>10</xdr:col>
      <xdr:colOff>165100</xdr:colOff>
      <xdr:row>77</xdr:row>
      <xdr:rowOff>89886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8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81013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8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1750</xdr:rowOff>
    </xdr:from>
    <xdr:to>
      <xdr:col>6</xdr:col>
      <xdr:colOff>38100</xdr:colOff>
      <xdr:row>78</xdr:row>
      <xdr:rowOff>103350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94477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6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82783</xdr:rowOff>
    </xdr:from>
    <xdr:to>
      <xdr:col>24</xdr:col>
      <xdr:colOff>63500</xdr:colOff>
      <xdr:row>98</xdr:row>
      <xdr:rowOff>99588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84883"/>
          <a:ext cx="838200" cy="1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71486</xdr:rowOff>
    </xdr:from>
    <xdr:to>
      <xdr:col>19</xdr:col>
      <xdr:colOff>177800</xdr:colOff>
      <xdr:row>98</xdr:row>
      <xdr:rowOff>82783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73586"/>
          <a:ext cx="8890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71486</xdr:rowOff>
    </xdr:from>
    <xdr:to>
      <xdr:col>15</xdr:col>
      <xdr:colOff>50800</xdr:colOff>
      <xdr:row>98</xdr:row>
      <xdr:rowOff>79280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73586"/>
          <a:ext cx="889000" cy="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79280</xdr:rowOff>
    </xdr:from>
    <xdr:to>
      <xdr:col>10</xdr:col>
      <xdr:colOff>114300</xdr:colOff>
      <xdr:row>98</xdr:row>
      <xdr:rowOff>95748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81380"/>
          <a:ext cx="889000" cy="1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48788</xdr:rowOff>
    </xdr:from>
    <xdr:to>
      <xdr:col>24</xdr:col>
      <xdr:colOff>114300</xdr:colOff>
      <xdr:row>98</xdr:row>
      <xdr:rowOff>150388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5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31983</xdr:rowOff>
    </xdr:from>
    <xdr:to>
      <xdr:col>20</xdr:col>
      <xdr:colOff>38100</xdr:colOff>
      <xdr:row>98</xdr:row>
      <xdr:rowOff>133583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3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124710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2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20686</xdr:rowOff>
    </xdr:from>
    <xdr:to>
      <xdr:col>15</xdr:col>
      <xdr:colOff>101600</xdr:colOff>
      <xdr:row>98</xdr:row>
      <xdr:rowOff>122286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2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113413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1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28480</xdr:rowOff>
    </xdr:from>
    <xdr:to>
      <xdr:col>10</xdr:col>
      <xdr:colOff>165100</xdr:colOff>
      <xdr:row>98</xdr:row>
      <xdr:rowOff>130080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121207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2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44948</xdr:rowOff>
    </xdr:from>
    <xdr:to>
      <xdr:col>6</xdr:col>
      <xdr:colOff>38100</xdr:colOff>
      <xdr:row>98</xdr:row>
      <xdr:rowOff>146548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4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137675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3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16764</xdr:rowOff>
    </xdr:from>
    <xdr:to>
      <xdr:col>55</xdr:col>
      <xdr:colOff>0</xdr:colOff>
      <xdr:row>39</xdr:row>
      <xdr:rowOff>17272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03314"/>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54610</xdr:rowOff>
    </xdr:from>
    <xdr:to>
      <xdr:col>50</xdr:col>
      <xdr:colOff>114300</xdr:colOff>
      <xdr:row>39</xdr:row>
      <xdr:rowOff>17272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69710"/>
          <a:ext cx="8890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29718</xdr:rowOff>
    </xdr:from>
    <xdr:to>
      <xdr:col>45</xdr:col>
      <xdr:colOff>177800</xdr:colOff>
      <xdr:row>38</xdr:row>
      <xdr:rowOff>54610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44818"/>
          <a:ext cx="8890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29718</xdr:rowOff>
    </xdr:from>
    <xdr:to>
      <xdr:col>41</xdr:col>
      <xdr:colOff>50800</xdr:colOff>
      <xdr:row>38</xdr:row>
      <xdr:rowOff>44831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44818"/>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137414</xdr:rowOff>
    </xdr:from>
    <xdr:to>
      <xdr:col>55</xdr:col>
      <xdr:colOff>50800</xdr:colOff>
      <xdr:row>39</xdr:row>
      <xdr:rowOff>67564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137922</xdr:rowOff>
    </xdr:from>
    <xdr:to>
      <xdr:col>50</xdr:col>
      <xdr:colOff>165100</xdr:colOff>
      <xdr:row>39</xdr:row>
      <xdr:rowOff>68072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59199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45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3810</xdr:rowOff>
    </xdr:from>
    <xdr:to>
      <xdr:col>46</xdr:col>
      <xdr:colOff>38100</xdr:colOff>
      <xdr:row>38</xdr:row>
      <xdr:rowOff>105410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121937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29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150368</xdr:rowOff>
    </xdr:from>
    <xdr:to>
      <xdr:col>41</xdr:col>
      <xdr:colOff>101600</xdr:colOff>
      <xdr:row>38</xdr:row>
      <xdr:rowOff>80518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9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97045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26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165481</xdr:rowOff>
    </xdr:from>
    <xdr:to>
      <xdr:col>36</xdr:col>
      <xdr:colOff>165100</xdr:colOff>
      <xdr:row>38</xdr:row>
      <xdr:rowOff>95631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112158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28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12941</xdr:rowOff>
    </xdr:from>
    <xdr:to>
      <xdr:col>55</xdr:col>
      <xdr:colOff>0</xdr:colOff>
      <xdr:row>59</xdr:row>
      <xdr:rowOff>14122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128491"/>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6883</xdr:rowOff>
    </xdr:from>
    <xdr:to>
      <xdr:col>50</xdr:col>
      <xdr:colOff>114300</xdr:colOff>
      <xdr:row>59</xdr:row>
      <xdr:rowOff>14122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12243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163055</xdr:rowOff>
    </xdr:from>
    <xdr:to>
      <xdr:col>45</xdr:col>
      <xdr:colOff>177800</xdr:colOff>
      <xdr:row>59</xdr:row>
      <xdr:rowOff>6883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107155"/>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162293</xdr:rowOff>
    </xdr:from>
    <xdr:to>
      <xdr:col>41</xdr:col>
      <xdr:colOff>50800</xdr:colOff>
      <xdr:row>58</xdr:row>
      <xdr:rowOff>163055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0639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133591</xdr:rowOff>
    </xdr:from>
    <xdr:to>
      <xdr:col>55</xdr:col>
      <xdr:colOff>50800</xdr:colOff>
      <xdr:row>59</xdr:row>
      <xdr:rowOff>63741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7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48518</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92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134772</xdr:rowOff>
    </xdr:from>
    <xdr:to>
      <xdr:col>50</xdr:col>
      <xdr:colOff>165100</xdr:colOff>
      <xdr:row>59</xdr:row>
      <xdr:rowOff>64922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56049</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7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127533</xdr:rowOff>
    </xdr:from>
    <xdr:to>
      <xdr:col>46</xdr:col>
      <xdr:colOff>38100</xdr:colOff>
      <xdr:row>59</xdr:row>
      <xdr:rowOff>57683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7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48810</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64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112255</xdr:rowOff>
    </xdr:from>
    <xdr:to>
      <xdr:col>41</xdr:col>
      <xdr:colOff>101600</xdr:colOff>
      <xdr:row>59</xdr:row>
      <xdr:rowOff>42405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5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33532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4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111493</xdr:rowOff>
    </xdr:from>
    <xdr:to>
      <xdr:col>36</xdr:col>
      <xdr:colOff>165100</xdr:colOff>
      <xdr:row>59</xdr:row>
      <xdr:rowOff>41643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5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32770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4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162103</xdr:rowOff>
    </xdr:from>
    <xdr:to>
      <xdr:col>55</xdr:col>
      <xdr:colOff>0</xdr:colOff>
      <xdr:row>78</xdr:row>
      <xdr:rowOff>60985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63753"/>
          <a:ext cx="838200" cy="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162103</xdr:rowOff>
    </xdr:from>
    <xdr:to>
      <xdr:col>50</xdr:col>
      <xdr:colOff>114300</xdr:colOff>
      <xdr:row>78</xdr:row>
      <xdr:rowOff>59956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63753"/>
          <a:ext cx="889000" cy="6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42354</xdr:rowOff>
    </xdr:from>
    <xdr:to>
      <xdr:col>45</xdr:col>
      <xdr:colOff>177800</xdr:colOff>
      <xdr:row>78</xdr:row>
      <xdr:rowOff>59956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15454"/>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146862</xdr:rowOff>
    </xdr:from>
    <xdr:to>
      <xdr:col>41</xdr:col>
      <xdr:colOff>50800</xdr:colOff>
      <xdr:row>78</xdr:row>
      <xdr:rowOff>42354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48512"/>
          <a:ext cx="8890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10185</xdr:rowOff>
    </xdr:from>
    <xdr:to>
      <xdr:col>55</xdr:col>
      <xdr:colOff>50800</xdr:colOff>
      <xdr:row>78</xdr:row>
      <xdr:rowOff>111785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96562</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9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111303</xdr:rowOff>
    </xdr:from>
    <xdr:to>
      <xdr:col>50</xdr:col>
      <xdr:colOff>165100</xdr:colOff>
      <xdr:row>78</xdr:row>
      <xdr:rowOff>41453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32580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9156</xdr:rowOff>
    </xdr:from>
    <xdr:to>
      <xdr:col>46</xdr:col>
      <xdr:colOff>38100</xdr:colOff>
      <xdr:row>78</xdr:row>
      <xdr:rowOff>110756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8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101883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7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163004</xdr:rowOff>
    </xdr:from>
    <xdr:to>
      <xdr:col>41</xdr:col>
      <xdr:colOff>101600</xdr:colOff>
      <xdr:row>78</xdr:row>
      <xdr:rowOff>93154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6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84281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5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96062</xdr:rowOff>
    </xdr:from>
    <xdr:to>
      <xdr:col>36</xdr:col>
      <xdr:colOff>165100</xdr:colOff>
      <xdr:row>78</xdr:row>
      <xdr:rowOff>26212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9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17339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3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138233</xdr:rowOff>
    </xdr:from>
    <xdr:to>
      <xdr:col>55</xdr:col>
      <xdr:colOff>0</xdr:colOff>
      <xdr:row>98</xdr:row>
      <xdr:rowOff>30144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68883"/>
          <a:ext cx="838200" cy="6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60947</xdr:rowOff>
    </xdr:from>
    <xdr:to>
      <xdr:col>50</xdr:col>
      <xdr:colOff>114300</xdr:colOff>
      <xdr:row>97</xdr:row>
      <xdr:rowOff>138233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91597"/>
          <a:ext cx="889000" cy="7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60947</xdr:rowOff>
    </xdr:from>
    <xdr:to>
      <xdr:col>45</xdr:col>
      <xdr:colOff>177800</xdr:colOff>
      <xdr:row>98</xdr:row>
      <xdr:rowOff>42050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91597"/>
          <a:ext cx="889000" cy="15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42050</xdr:rowOff>
    </xdr:from>
    <xdr:to>
      <xdr:col>41</xdr:col>
      <xdr:colOff>50800</xdr:colOff>
      <xdr:row>98</xdr:row>
      <xdr:rowOff>48165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44150"/>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150794</xdr:rowOff>
    </xdr:from>
    <xdr:to>
      <xdr:col>55</xdr:col>
      <xdr:colOff>50800</xdr:colOff>
      <xdr:row>98</xdr:row>
      <xdr:rowOff>80944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129221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87433</xdr:rowOff>
    </xdr:from>
    <xdr:to>
      <xdr:col>50</xdr:col>
      <xdr:colOff>165100</xdr:colOff>
      <xdr:row>98</xdr:row>
      <xdr:rowOff>17583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8710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1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10147</xdr:rowOff>
    </xdr:from>
    <xdr:to>
      <xdr:col>46</xdr:col>
      <xdr:colOff>38100</xdr:colOff>
      <xdr:row>97</xdr:row>
      <xdr:rowOff>111747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102874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162700</xdr:rowOff>
    </xdr:from>
    <xdr:to>
      <xdr:col>41</xdr:col>
      <xdr:colOff>101600</xdr:colOff>
      <xdr:row>98</xdr:row>
      <xdr:rowOff>92850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83977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168815</xdr:rowOff>
    </xdr:from>
    <xdr:to>
      <xdr:col>36</xdr:col>
      <xdr:colOff>165100</xdr:colOff>
      <xdr:row>98</xdr:row>
      <xdr:rowOff>98965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90092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9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120821</xdr:rowOff>
    </xdr:from>
    <xdr:to>
      <xdr:col>85</xdr:col>
      <xdr:colOff>127000</xdr:colOff>
      <xdr:row>38</xdr:row>
      <xdr:rowOff>2330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64471"/>
          <a:ext cx="8382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152768</xdr:rowOff>
    </xdr:from>
    <xdr:to>
      <xdr:col>81</xdr:col>
      <xdr:colOff>50800</xdr:colOff>
      <xdr:row>38</xdr:row>
      <xdr:rowOff>2330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96418"/>
          <a:ext cx="889000" cy="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152768</xdr:rowOff>
    </xdr:from>
    <xdr:to>
      <xdr:col>76</xdr:col>
      <xdr:colOff>114300</xdr:colOff>
      <xdr:row>38</xdr:row>
      <xdr:rowOff>1492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96418"/>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70815</xdr:rowOff>
    </xdr:from>
    <xdr:to>
      <xdr:col>71</xdr:col>
      <xdr:colOff>177800</xdr:colOff>
      <xdr:row>38</xdr:row>
      <xdr:rowOff>1492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14465"/>
          <a:ext cx="889000" cy="10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70021</xdr:rowOff>
    </xdr:from>
    <xdr:to>
      <xdr:col>85</xdr:col>
      <xdr:colOff>177800</xdr:colOff>
      <xdr:row>38</xdr:row>
      <xdr:rowOff>171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1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156398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2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122980</xdr:rowOff>
    </xdr:from>
    <xdr:to>
      <xdr:col>81</xdr:col>
      <xdr:colOff>101600</xdr:colOff>
      <xdr:row>38</xdr:row>
      <xdr:rowOff>53130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44257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101968</xdr:rowOff>
    </xdr:from>
    <xdr:to>
      <xdr:col>76</xdr:col>
      <xdr:colOff>165100</xdr:colOff>
      <xdr:row>38</xdr:row>
      <xdr:rowOff>32118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23245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122142</xdr:rowOff>
    </xdr:from>
    <xdr:to>
      <xdr:col>72</xdr:col>
      <xdr:colOff>38100</xdr:colOff>
      <xdr:row>38</xdr:row>
      <xdr:rowOff>52292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6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43419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5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138142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35065</xdr:rowOff>
    </xdr:from>
    <xdr:to>
      <xdr:col>85</xdr:col>
      <xdr:colOff>127000</xdr:colOff>
      <xdr:row>58</xdr:row>
      <xdr:rowOff>116040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979165"/>
          <a:ext cx="838200" cy="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35065</xdr:rowOff>
    </xdr:from>
    <xdr:to>
      <xdr:col>81</xdr:col>
      <xdr:colOff>50800</xdr:colOff>
      <xdr:row>58</xdr:row>
      <xdr:rowOff>104292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79165"/>
          <a:ext cx="889000" cy="6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104292</xdr:rowOff>
    </xdr:from>
    <xdr:to>
      <xdr:col>76</xdr:col>
      <xdr:colOff>114300</xdr:colOff>
      <xdr:row>58</xdr:row>
      <xdr:rowOff>108851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48392"/>
          <a:ext cx="8890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32347</xdr:rowOff>
    </xdr:from>
    <xdr:to>
      <xdr:col>71</xdr:col>
      <xdr:colOff>177800</xdr:colOff>
      <xdr:row>58</xdr:row>
      <xdr:rowOff>108851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76447"/>
          <a:ext cx="889000" cy="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65240</xdr:rowOff>
    </xdr:from>
    <xdr:to>
      <xdr:col>85</xdr:col>
      <xdr:colOff>177800</xdr:colOff>
      <xdr:row>58</xdr:row>
      <xdr:rowOff>166840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100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151617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2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155715</xdr:rowOff>
    </xdr:from>
    <xdr:to>
      <xdr:col>81</xdr:col>
      <xdr:colOff>101600</xdr:colOff>
      <xdr:row>58</xdr:row>
      <xdr:rowOff>85865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76992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2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53492</xdr:rowOff>
    </xdr:from>
    <xdr:to>
      <xdr:col>76</xdr:col>
      <xdr:colOff>165100</xdr:colOff>
      <xdr:row>58</xdr:row>
      <xdr:rowOff>155092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9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146219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9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58051</xdr:rowOff>
    </xdr:from>
    <xdr:to>
      <xdr:col>72</xdr:col>
      <xdr:colOff>38100</xdr:colOff>
      <xdr:row>58</xdr:row>
      <xdr:rowOff>159651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0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150778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9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152997</xdr:rowOff>
    </xdr:from>
    <xdr:to>
      <xdr:col>67</xdr:col>
      <xdr:colOff>101600</xdr:colOff>
      <xdr:row>58</xdr:row>
      <xdr:rowOff>83147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74274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1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98868</xdr:rowOff>
    </xdr:from>
    <xdr:to>
      <xdr:col>85</xdr:col>
      <xdr:colOff>127000</xdr:colOff>
      <xdr:row>79</xdr:row>
      <xdr:rowOff>98868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98858</xdr:rowOff>
    </xdr:from>
    <xdr:to>
      <xdr:col>81</xdr:col>
      <xdr:colOff>50800</xdr:colOff>
      <xdr:row>79</xdr:row>
      <xdr:rowOff>98868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08"/>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98858</xdr:rowOff>
    </xdr:from>
    <xdr:to>
      <xdr:col>76</xdr:col>
      <xdr:colOff>114300</xdr:colOff>
      <xdr:row>79</xdr:row>
      <xdr:rowOff>98868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643408"/>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98802</xdr:rowOff>
    </xdr:from>
    <xdr:to>
      <xdr:col>71</xdr:col>
      <xdr:colOff>177800</xdr:colOff>
      <xdr:row>79</xdr:row>
      <xdr:rowOff>98868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352"/>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48068</xdr:rowOff>
    </xdr:from>
    <xdr:to>
      <xdr:col>85</xdr:col>
      <xdr:colOff>177800</xdr:colOff>
      <xdr:row>79</xdr:row>
      <xdr:rowOff>149668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48068</xdr:rowOff>
    </xdr:from>
    <xdr:to>
      <xdr:col>81</xdr:col>
      <xdr:colOff>101600</xdr:colOff>
      <xdr:row>79</xdr:row>
      <xdr:rowOff>149668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140795</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48058</xdr:rowOff>
    </xdr:from>
    <xdr:to>
      <xdr:col>76</xdr:col>
      <xdr:colOff>165100</xdr:colOff>
      <xdr:row>79</xdr:row>
      <xdr:rowOff>149658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140785</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48068</xdr:rowOff>
    </xdr:from>
    <xdr:to>
      <xdr:col>72</xdr:col>
      <xdr:colOff>38100</xdr:colOff>
      <xdr:row>79</xdr:row>
      <xdr:rowOff>149668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140795</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48002</xdr:rowOff>
    </xdr:from>
    <xdr:to>
      <xdr:col>67</xdr:col>
      <xdr:colOff>101600</xdr:colOff>
      <xdr:row>79</xdr:row>
      <xdr:rowOff>149602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140729</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68783</xdr:rowOff>
    </xdr:from>
    <xdr:to>
      <xdr:col>85</xdr:col>
      <xdr:colOff>127000</xdr:colOff>
      <xdr:row>97</xdr:row>
      <xdr:rowOff>74155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99433"/>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22149</xdr:rowOff>
    </xdr:from>
    <xdr:to>
      <xdr:col>81</xdr:col>
      <xdr:colOff>50800</xdr:colOff>
      <xdr:row>97</xdr:row>
      <xdr:rowOff>68783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52799"/>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22149</xdr:rowOff>
    </xdr:from>
    <xdr:to>
      <xdr:col>76</xdr:col>
      <xdr:colOff>114300</xdr:colOff>
      <xdr:row>97</xdr:row>
      <xdr:rowOff>105714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52799"/>
          <a:ext cx="889000" cy="8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105714</xdr:rowOff>
    </xdr:from>
    <xdr:to>
      <xdr:col>71</xdr:col>
      <xdr:colOff>177800</xdr:colOff>
      <xdr:row>97</xdr:row>
      <xdr:rowOff>117069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36364"/>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23355</xdr:rowOff>
    </xdr:from>
    <xdr:to>
      <xdr:col>85</xdr:col>
      <xdr:colOff>177800</xdr:colOff>
      <xdr:row>97</xdr:row>
      <xdr:rowOff>124955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1782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17983</xdr:rowOff>
    </xdr:from>
    <xdr:to>
      <xdr:col>81</xdr:col>
      <xdr:colOff>101600</xdr:colOff>
      <xdr:row>97</xdr:row>
      <xdr:rowOff>119583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4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110710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4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142799</xdr:rowOff>
    </xdr:from>
    <xdr:to>
      <xdr:col>76</xdr:col>
      <xdr:colOff>165100</xdr:colOff>
      <xdr:row>97</xdr:row>
      <xdr:rowOff>72949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64076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9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54914</xdr:rowOff>
    </xdr:from>
    <xdr:to>
      <xdr:col>72</xdr:col>
      <xdr:colOff>38100</xdr:colOff>
      <xdr:row>97</xdr:row>
      <xdr:rowOff>156514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147641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7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66269</xdr:rowOff>
    </xdr:from>
    <xdr:to>
      <xdr:col>67</xdr:col>
      <xdr:colOff>101600</xdr:colOff>
      <xdr:row>97</xdr:row>
      <xdr:rowOff>167869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158996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8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住民一人当たりのコストについては、全ての項目において、類似団体平均より下回っている。</a:t>
          </a:r>
        </a:p>
        <a:p>
          <a:r>
            <a:rPr kumimoji="1" lang="ja-JP" altLang="en-US" sz="1300">
              <a:latin typeface="ＭＳ Ｐゴシック" panose="020B0600070205080204" pitchFamily="50" charset="-128"/>
              <a:ea typeface="ＭＳ Ｐゴシック" panose="020B0600070205080204" pitchFamily="50" charset="-128"/>
            </a:rPr>
            <a:t>また、商工費が令和５年度と比べて大幅に減少した主な要因は、市内事業者を対象とした省エネ設備への更新に係る補助金が減額し、企業再投資促進補助金が皆減したためである。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愛知県尾張旭市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標準財政規模比は、標準財政規模が増加し、財政調整基金残高が減少したため、２．４９ポイント減少した。実質収支額の標準財政規模に占める割合は、歳入歳出差引額が増額し、翌年度に繰り越すべき財源が減少したため、０．６２ポイント増加した。実質単年度収支については、令和５年度と比べ、単年度収支は増加しているが、それを上回って積立金取崩し額も増加しているため、１．９２ポイント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愛知県尾張旭市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黒字額の標準財政規模比について、全ての会計において赤字は発生しておらず、早期健全化基準を上回っている。令和６年度は国民健康保険特別会計において赤字解消計画を策定し、一般会計からの法定外繰出金により黒字となった。今後は、保険税率の見直し等により当該法定外繰出の解消を図る。また各会計において、適正な財政運営・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31155795</v>
      </c>
      <c r="BO4" s="449"/>
      <c r="BP4" s="449"/>
      <c r="BQ4" s="449"/>
      <c r="BR4" s="449"/>
      <c r="BS4" s="449"/>
      <c r="BT4" s="449"/>
      <c r="BU4" s="450"/>
      <c r="BV4" s="448">
        <v>30249810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7.3</v>
      </c>
      <c r="CU4" s="589"/>
      <c r="CV4" s="589"/>
      <c r="CW4" s="589"/>
      <c r="CX4" s="589"/>
      <c r="CY4" s="589"/>
      <c r="CZ4" s="589"/>
      <c r="DA4" s="590"/>
      <c r="DB4" s="588">
        <v>6.7</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29589340</v>
      </c>
      <c r="BO5" s="420"/>
      <c r="BP5" s="420"/>
      <c r="BQ5" s="420"/>
      <c r="BR5" s="420"/>
      <c r="BS5" s="420"/>
      <c r="BT5" s="420"/>
      <c r="BU5" s="421"/>
      <c r="BV5" s="419">
        <v>28787962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95.3</v>
      </c>
      <c r="CU5" s="417"/>
      <c r="CV5" s="417"/>
      <c r="CW5" s="417"/>
      <c r="CX5" s="417"/>
      <c r="CY5" s="417"/>
      <c r="CZ5" s="417"/>
      <c r="DA5" s="418"/>
      <c r="DB5" s="416">
        <v>89.5</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1566455</v>
      </c>
      <c r="BO6" s="420"/>
      <c r="BP6" s="420"/>
      <c r="BQ6" s="420"/>
      <c r="BR6" s="420"/>
      <c r="BS6" s="420"/>
      <c r="BT6" s="420"/>
      <c r="BU6" s="421"/>
      <c r="BV6" s="419">
        <v>1461848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95.8</v>
      </c>
      <c r="CU6" s="563"/>
      <c r="CV6" s="563"/>
      <c r="CW6" s="563"/>
      <c r="CX6" s="563"/>
      <c r="CY6" s="563"/>
      <c r="CZ6" s="563"/>
      <c r="DA6" s="564"/>
      <c r="DB6" s="562">
        <v>90.5</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285414</v>
      </c>
      <c r="BO7" s="420"/>
      <c r="BP7" s="420"/>
      <c r="BQ7" s="420"/>
      <c r="BR7" s="420"/>
      <c r="BS7" s="420"/>
      <c r="BT7" s="420"/>
      <c r="BU7" s="421"/>
      <c r="BV7" s="419">
        <v>336091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17579376</v>
      </c>
      <c r="CU7" s="420"/>
      <c r="CV7" s="420"/>
      <c r="CW7" s="420"/>
      <c r="CX7" s="420"/>
      <c r="CY7" s="420"/>
      <c r="CZ7" s="420"/>
      <c r="DA7" s="421"/>
      <c r="DB7" s="419">
        <v>16878127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1281041</v>
      </c>
      <c r="BO8" s="420"/>
      <c r="BP8" s="420"/>
      <c r="BQ8" s="420"/>
      <c r="BR8" s="420"/>
      <c r="BS8" s="420"/>
      <c r="BT8" s="420"/>
      <c r="BU8" s="421"/>
      <c r="BV8" s="419">
        <v>1125757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0.82</v>
      </c>
      <c r="CU8" s="523"/>
      <c r="CV8" s="523"/>
      <c r="CW8" s="523"/>
      <c r="CX8" s="523"/>
      <c r="CY8" s="523"/>
      <c r="CZ8" s="523"/>
      <c r="DA8" s="524"/>
      <c r="DB8" s="522">
        <v>0.84</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83144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155284</v>
      </c>
      <c r="BO9" s="420"/>
      <c r="BP9" s="420"/>
      <c r="BQ9" s="420"/>
      <c r="BR9" s="420"/>
      <c r="BS9" s="420"/>
      <c r="BT9" s="420"/>
      <c r="BU9" s="421"/>
      <c r="BV9" s="419">
        <v>-68333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8.9</v>
      </c>
      <c r="CU9" s="417"/>
      <c r="CV9" s="417"/>
      <c r="CW9" s="417"/>
      <c r="CX9" s="417"/>
      <c r="CY9" s="417"/>
      <c r="CZ9" s="417"/>
      <c r="DA9" s="418"/>
      <c r="DB9" s="416">
        <v>9.8000000000000007</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80787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560569</v>
      </c>
      <c r="BO10" s="420"/>
      <c r="BP10" s="420"/>
      <c r="BQ10" s="420"/>
      <c r="BR10" s="420"/>
      <c r="BS10" s="420"/>
      <c r="BT10" s="420"/>
      <c r="BU10" s="421"/>
      <c r="BV10" s="419">
        <v>598331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83782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865000</v>
      </c>
      <c r="BO12" s="420"/>
      <c r="BP12" s="420"/>
      <c r="BQ12" s="420"/>
      <c r="BR12" s="420"/>
      <c r="BS12" s="420"/>
      <c r="BT12" s="420"/>
      <c r="BU12" s="421"/>
      <c r="BV12" s="419">
        <v>350000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81896</v>
      </c>
      <c r="S13" s="507"/>
      <c r="T13" s="507"/>
      <c r="U13" s="507"/>
      <c r="V13" s="508"/>
      <c r="W13" s="509" t="s">
        <v>131</v>
      </c>
      <c r="X13" s="405"/>
      <c r="Y13" s="405"/>
      <c r="Z13" s="405"/>
      <c r="AA13" s="405"/>
      <c r="AB13" s="406"/>
      <c r="AC13" s="372">
        <v>223</v>
      </c>
      <c r="AD13" s="373"/>
      <c r="AE13" s="373"/>
      <c r="AF13" s="373"/>
      <c r="AG13" s="374"/>
      <c r="AH13" s="372">
        <v>195</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-149147</v>
      </c>
      <c r="BO13" s="420"/>
      <c r="BP13" s="420"/>
      <c r="BQ13" s="420"/>
      <c r="BR13" s="420"/>
      <c r="BS13" s="420"/>
      <c r="BT13" s="420"/>
      <c r="BU13" s="421"/>
      <c r="BV13" s="419">
        <v>179998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v>
      </c>
      <c r="CU13" s="417"/>
      <c r="CV13" s="417"/>
      <c r="CW13" s="417"/>
      <c r="CX13" s="417"/>
      <c r="CY13" s="417"/>
      <c r="CZ13" s="417"/>
      <c r="DA13" s="418"/>
      <c r="DB13" s="416">
        <v>3.6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83947</v>
      </c>
      <c r="S14" s="507"/>
      <c r="T14" s="507"/>
      <c r="U14" s="507"/>
      <c r="V14" s="508"/>
      <c r="W14" s="510"/>
      <c r="X14" s="408"/>
      <c r="Y14" s="408"/>
      <c r="Z14" s="408"/>
      <c r="AA14" s="408"/>
      <c r="AB14" s="409"/>
      <c r="AC14" s="499">
        <v>0.6</v>
      </c>
      <c r="AD14" s="500"/>
      <c r="AE14" s="500"/>
      <c r="AF14" s="500"/>
      <c r="AG14" s="501"/>
      <c r="AH14" s="499">
        <v>0.5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82203</v>
      </c>
      <c r="S15" s="507"/>
      <c r="T15" s="507"/>
      <c r="U15" s="507"/>
      <c r="V15" s="508"/>
      <c r="W15" s="509" t="s">
        <v>137</v>
      </c>
      <c r="X15" s="405"/>
      <c r="Y15" s="405"/>
      <c r="Z15" s="405"/>
      <c r="AA15" s="405"/>
      <c r="AB15" s="406"/>
      <c r="AC15" s="372">
        <v>9880</v>
      </c>
      <c r="AD15" s="373"/>
      <c r="AE15" s="373"/>
      <c r="AF15" s="373"/>
      <c r="AG15" s="374"/>
      <c r="AH15" s="372">
        <v>9973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11465133</v>
      </c>
      <c r="BO15" s="449"/>
      <c r="BP15" s="449"/>
      <c r="BQ15" s="449"/>
      <c r="BR15" s="449"/>
      <c r="BS15" s="449"/>
      <c r="BT15" s="449"/>
      <c r="BU15" s="450"/>
      <c r="BV15" s="448">
        <v>11200954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25.6</v>
      </c>
      <c r="AD16" s="500"/>
      <c r="AE16" s="500"/>
      <c r="AF16" s="500"/>
      <c r="AG16" s="501"/>
      <c r="AH16" s="499">
        <v>26.9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14317407</v>
      </c>
      <c r="BO16" s="420"/>
      <c r="BP16" s="420"/>
      <c r="BQ16" s="420"/>
      <c r="BR16" s="420"/>
      <c r="BS16" s="420"/>
      <c r="BT16" s="420"/>
      <c r="BU16" s="421"/>
      <c r="BV16" s="419">
        <v>13628026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28484</v>
      </c>
      <c r="AD17" s="373"/>
      <c r="AE17" s="373"/>
      <c r="AF17" s="373"/>
      <c r="AG17" s="374"/>
      <c r="AH17" s="372">
        <v>26972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14623127</v>
      </c>
      <c r="BO17" s="420"/>
      <c r="BP17" s="420"/>
      <c r="BQ17" s="420"/>
      <c r="BR17" s="420"/>
      <c r="BS17" s="420"/>
      <c r="BT17" s="420"/>
      <c r="BU17" s="421"/>
      <c r="BV17" s="419">
        <v>14258237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21.03</v>
      </c>
      <c r="M18" s="472"/>
      <c r="N18" s="472"/>
      <c r="O18" s="472"/>
      <c r="P18" s="472"/>
      <c r="Q18" s="472"/>
      <c r="R18" s="473"/>
      <c r="S18" s="473"/>
      <c r="T18" s="473"/>
      <c r="U18" s="473"/>
      <c r="V18" s="474"/>
      <c r="W18" s="490"/>
      <c r="X18" s="491"/>
      <c r="Y18" s="491"/>
      <c r="Z18" s="491"/>
      <c r="AA18" s="491"/>
      <c r="AB18" s="515"/>
      <c r="AC18" s="389">
        <v>73.8</v>
      </c>
      <c r="AD18" s="390"/>
      <c r="AE18" s="390"/>
      <c r="AF18" s="390"/>
      <c r="AG18" s="475"/>
      <c r="AH18" s="389">
        <v>72.599999999999994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17370698</v>
      </c>
      <c r="BO18" s="420"/>
      <c r="BP18" s="420"/>
      <c r="BQ18" s="420"/>
      <c r="BR18" s="420"/>
      <c r="BS18" s="420"/>
      <c r="BT18" s="420"/>
      <c r="BU18" s="421"/>
      <c r="BV18" s="419">
        <v>15395075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3954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23176691</v>
      </c>
      <c r="BO19" s="420"/>
      <c r="BP19" s="420"/>
      <c r="BQ19" s="420"/>
      <c r="BR19" s="420"/>
      <c r="BS19" s="420"/>
      <c r="BT19" s="420"/>
      <c r="BU19" s="421"/>
      <c r="BV19" s="419">
        <v>21434939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33977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17563170</v>
      </c>
      <c r="BO22" s="449"/>
      <c r="BP22" s="449"/>
      <c r="BQ22" s="449"/>
      <c r="BR22" s="449"/>
      <c r="BS22" s="449"/>
      <c r="BT22" s="449"/>
      <c r="BU22" s="450"/>
      <c r="BV22" s="448">
        <v>18574165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14026055</v>
      </c>
      <c r="BO23" s="420"/>
      <c r="BP23" s="420"/>
      <c r="BQ23" s="420"/>
      <c r="BR23" s="420"/>
      <c r="BS23" s="420"/>
      <c r="BT23" s="420"/>
      <c r="BU23" s="421"/>
      <c r="BV23" s="419">
        <v>14848956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9860</v>
      </c>
      <c r="R24" s="373"/>
      <c r="S24" s="373"/>
      <c r="T24" s="373"/>
      <c r="U24" s="373"/>
      <c r="V24" s="374"/>
      <c r="W24" s="462"/>
      <c r="X24" s="399"/>
      <c r="Y24" s="400"/>
      <c r="Z24" s="375" t="s">
        <v>162</v>
      </c>
      <c r="AA24" s="376"/>
      <c r="AB24" s="376"/>
      <c r="AC24" s="376"/>
      <c r="AD24" s="376"/>
      <c r="AE24" s="376"/>
      <c r="AF24" s="376"/>
      <c r="AG24" s="377"/>
      <c r="AH24" s="372">
        <v>601</v>
      </c>
      <c r="AI24" s="373"/>
      <c r="AJ24" s="373"/>
      <c r="AK24" s="373"/>
      <c r="AL24" s="374"/>
      <c r="AM24" s="372">
        <v>1839661</v>
      </c>
      <c r="AN24" s="373"/>
      <c r="AO24" s="373"/>
      <c r="AP24" s="373"/>
      <c r="AQ24" s="373"/>
      <c r="AR24" s="374"/>
      <c r="AS24" s="372">
        <v>3061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9358043</v>
      </c>
      <c r="BO24" s="420"/>
      <c r="BP24" s="420"/>
      <c r="BQ24" s="420"/>
      <c r="BR24" s="420"/>
      <c r="BS24" s="420"/>
      <c r="BT24" s="420"/>
      <c r="BU24" s="421"/>
      <c r="BV24" s="419">
        <v>9604310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7900</v>
      </c>
      <c r="R25" s="373"/>
      <c r="S25" s="373"/>
      <c r="T25" s="373"/>
      <c r="U25" s="373"/>
      <c r="V25" s="374"/>
      <c r="W25" s="462"/>
      <c r="X25" s="399"/>
      <c r="Y25" s="400"/>
      <c r="Z25" s="375" t="s">
        <v>165</v>
      </c>
      <c r="AA25" s="376"/>
      <c r="AB25" s="376"/>
      <c r="AC25" s="376"/>
      <c r="AD25" s="376"/>
      <c r="AE25" s="376"/>
      <c r="AF25" s="376"/>
      <c r="AG25" s="377"/>
      <c r="AH25" s="372">
        <v>97</v>
      </c>
      <c r="AI25" s="373"/>
      <c r="AJ25" s="373"/>
      <c r="AK25" s="373"/>
      <c r="AL25" s="374"/>
      <c r="AM25" s="372">
        <v>301961</v>
      </c>
      <c r="AN25" s="373"/>
      <c r="AO25" s="373"/>
      <c r="AP25" s="373"/>
      <c r="AQ25" s="373"/>
      <c r="AR25" s="374"/>
      <c r="AS25" s="372">
        <v>3113</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6329192</v>
      </c>
      <c r="BO25" s="449"/>
      <c r="BP25" s="449"/>
      <c r="BQ25" s="449"/>
      <c r="BR25" s="449"/>
      <c r="BS25" s="449"/>
      <c r="BT25" s="449"/>
      <c r="BU25" s="450"/>
      <c r="BV25" s="448">
        <v>5762886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7090</v>
      </c>
      <c r="R26" s="373"/>
      <c r="S26" s="373"/>
      <c r="T26" s="373"/>
      <c r="U26" s="373"/>
      <c r="V26" s="374"/>
      <c r="W26" s="462"/>
      <c r="X26" s="399"/>
      <c r="Y26" s="400"/>
      <c r="Z26" s="375" t="s">
        <v>168</v>
      </c>
      <c r="AA26" s="430"/>
      <c r="AB26" s="430"/>
      <c r="AC26" s="430"/>
      <c r="AD26" s="430"/>
      <c r="AE26" s="430"/>
      <c r="AF26" s="430"/>
      <c r="AG26" s="431"/>
      <c r="AH26" s="372">
        <v>30</v>
      </c>
      <c r="AI26" s="373"/>
      <c r="AJ26" s="373"/>
      <c r="AK26" s="373"/>
      <c r="AL26" s="374"/>
      <c r="AM26" s="372">
        <v>79410</v>
      </c>
      <c r="AN26" s="373"/>
      <c r="AO26" s="373"/>
      <c r="AP26" s="373"/>
      <c r="AQ26" s="373"/>
      <c r="AR26" s="374"/>
      <c r="AS26" s="372">
        <v>2647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5350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414172</v>
      </c>
      <c r="BO27" s="454"/>
      <c r="BP27" s="454"/>
      <c r="BQ27" s="454"/>
      <c r="BR27" s="454"/>
      <c r="BS27" s="454"/>
      <c r="BT27" s="454"/>
      <c r="BU27" s="455"/>
      <c r="BV27" s="453">
        <v>412932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4650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2886870</v>
      </c>
      <c r="BO28" s="449"/>
      <c r="BP28" s="449"/>
      <c r="BQ28" s="449"/>
      <c r="BR28" s="449"/>
      <c r="BS28" s="449"/>
      <c r="BT28" s="449"/>
      <c r="BU28" s="450"/>
      <c r="BV28" s="448">
        <v>3191301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20</v>
      </c>
      <c r="M29" s="373"/>
      <c r="N29" s="373"/>
      <c r="O29" s="373"/>
      <c r="P29" s="374"/>
      <c r="Q29" s="372">
        <v>4270</v>
      </c>
      <c r="R29" s="373"/>
      <c r="S29" s="373"/>
      <c r="T29" s="373"/>
      <c r="U29" s="373"/>
      <c r="V29" s="374"/>
      <c r="W29" s="463"/>
      <c r="X29" s="464"/>
      <c r="Y29" s="465"/>
      <c r="Z29" s="375" t="s">
        <v>178</v>
      </c>
      <c r="AA29" s="376"/>
      <c r="AB29" s="376"/>
      <c r="AC29" s="376"/>
      <c r="AD29" s="376"/>
      <c r="AE29" s="376"/>
      <c r="AF29" s="376"/>
      <c r="AG29" s="377"/>
      <c r="AH29" s="372">
        <v>603</v>
      </c>
      <c r="AI29" s="373"/>
      <c r="AJ29" s="373"/>
      <c r="AK29" s="373"/>
      <c r="AL29" s="374"/>
      <c r="AM29" s="372">
        <v>1848789</v>
      </c>
      <c r="AN29" s="373"/>
      <c r="AO29" s="373"/>
      <c r="AP29" s="373"/>
      <c r="AQ29" s="373"/>
      <c r="AR29" s="374"/>
      <c r="AS29" s="372">
        <v>3066</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163879</v>
      </c>
      <c r="BO29" s="420"/>
      <c r="BP29" s="420"/>
      <c r="BQ29" s="420"/>
      <c r="BR29" s="420"/>
      <c r="BS29" s="420"/>
      <c r="BT29" s="420"/>
      <c r="BU29" s="421"/>
      <c r="BV29" s="419">
        <v>101429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1186725</v>
      </c>
      <c r="BO30" s="454"/>
      <c r="BP30" s="454"/>
      <c r="BQ30" s="454"/>
      <c r="BR30" s="454"/>
      <c r="BS30" s="454"/>
      <c r="BT30" s="454"/>
      <c r="BU30" s="455"/>
      <c r="BV30" s="453">
        <v>1181965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公立陶生病院組合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愛知県後期高齢者医療広域連合（一般会計）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旭平和墓園事業特別会計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愛知県後期高齢者医療広域連合（後期高齢者医療特別会計）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愛知県市町村職員退職手当組合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尾張東部衛生組合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瀬戸旭看護専門学校組合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rxPPexQDPpqqradsrGm/i3JpyghXs1jUEH3gXacj2RzK51ip2RQlcirvEoz/zhWlRcq5JDSOsbBgZ5bkylQejQ==" saltValue="n6TLAa3+TsrRh/a7w0mW6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533</v>
      </c>
      <c r="D34" s="1151"/>
      <c r="E34" s="1152"/>
      <c r="F34" s="32">
        <v>7.9</v>
      </c>
      <c r="G34" s="33">
        <v>8.23</v>
      </c>
      <c r="H34" s="33">
        <v>8.3699999999999992</v>
      </c>
      <c r="I34" s="33">
        <v>8.09</v>
      </c>
      <c r="J34" s="34">
        <v>7.89</v>
      </c>
      <c r="K34" s="22"/>
      <c r="L34" s="22"/>
      <c r="M34" s="22"/>
      <c r="N34" s="22"/>
      <c r="O34" s="22"/>
      <c r="P34" s="22"/>
    </row>
    <row r="35" spans="1:16" ht="39" customHeight="1" x14ac:dyDescent="0.2">
      <c r="A35" s="22"/>
      <c r="B35" s="35"/>
      <c r="C35" s="1145" t="s">
        <v>534</v>
      </c>
      <c r="D35" s="1146"/>
      <c r="E35" s="1147"/>
      <c r="F35" s="36">
        <v>4.18</v>
      </c>
      <c r="G35" s="37">
        <v>6.95</v>
      </c>
      <c r="H35" s="37">
        <v>7.22</v>
      </c>
      <c r="I35" s="37">
        <v>6.6</v>
      </c>
      <c r="J35" s="38">
        <v>7.27</v>
      </c>
      <c r="K35" s="22"/>
      <c r="L35" s="22"/>
      <c r="M35" s="22"/>
      <c r="N35" s="22"/>
      <c r="O35" s="22"/>
      <c r="P35" s="22"/>
    </row>
    <row r="36" spans="1:16" ht="39" customHeight="1" x14ac:dyDescent="0.2">
      <c r="A36" s="22"/>
      <c r="B36" s="35"/>
      <c r="C36" s="1145" t="s">
        <v>535</v>
      </c>
      <c r="D36" s="1146"/>
      <c r="E36" s="1147"/>
      <c r="F36" s="36">
        <v>1.82</v>
      </c>
      <c r="G36" s="37">
        <v>2.27</v>
      </c>
      <c r="H36" s="37">
        <v>2.36</v>
      </c>
      <c r="I36" s="37">
        <v>2.69</v>
      </c>
      <c r="J36" s="38">
        <v>2.35</v>
      </c>
      <c r="K36" s="22"/>
      <c r="L36" s="22"/>
      <c r="M36" s="22"/>
      <c r="N36" s="22"/>
      <c r="O36" s="22"/>
      <c r="P36" s="22"/>
    </row>
    <row r="37" spans="1:16" ht="39" customHeight="1" x14ac:dyDescent="0.2">
      <c r="A37" s="22"/>
      <c r="B37" s="35"/>
      <c r="C37" s="1145" t="s">
        <v>536</v>
      </c>
      <c r="D37" s="1146"/>
      <c r="E37" s="1147"/>
      <c r="F37" s="36">
        <v>0.51</v>
      </c>
      <c r="G37" s="37">
        <v>0.28000000000000003</v>
      </c>
      <c r="H37" s="37">
        <v>0.57999999999999996</v>
      </c>
      <c r="I37" s="37">
        <v>0.4</v>
      </c>
      <c r="J37" s="38">
        <v>0.87</v>
      </c>
      <c r="K37" s="22"/>
      <c r="L37" s="22"/>
      <c r="M37" s="22"/>
      <c r="N37" s="22"/>
      <c r="O37" s="22"/>
      <c r="P37" s="22"/>
    </row>
    <row r="38" spans="1:16" ht="39" customHeight="1" x14ac:dyDescent="0.2">
      <c r="A38" s="22"/>
      <c r="B38" s="35"/>
      <c r="C38" s="1145" t="s">
        <v>537</v>
      </c>
      <c r="D38" s="1146"/>
      <c r="E38" s="1147"/>
      <c r="F38" s="36">
        <v>0.51</v>
      </c>
      <c r="G38" s="37">
        <v>1.23</v>
      </c>
      <c r="H38" s="37">
        <v>0.16</v>
      </c>
      <c r="I38" s="37" t="s">
        <v>538</v>
      </c>
      <c r="J38" s="38">
        <v>0.15</v>
      </c>
      <c r="K38" s="22"/>
      <c r="L38" s="22"/>
      <c r="M38" s="22"/>
      <c r="N38" s="22"/>
      <c r="O38" s="22"/>
      <c r="P38" s="22"/>
    </row>
    <row r="39" spans="1:16" ht="39" customHeight="1" x14ac:dyDescent="0.2">
      <c r="A39" s="22"/>
      <c r="B39" s="35"/>
      <c r="C39" s="1145" t="s">
        <v>539</v>
      </c>
      <c r="D39" s="1146"/>
      <c r="E39" s="1147"/>
      <c r="F39" s="36">
        <v>0.03</v>
      </c>
      <c r="G39" s="37">
        <v>0.03</v>
      </c>
      <c r="H39" s="37">
        <v>0.03</v>
      </c>
      <c r="I39" s="37">
        <v>0.06</v>
      </c>
      <c r="J39" s="38">
        <v>0.05</v>
      </c>
      <c r="K39" s="22"/>
      <c r="L39" s="22"/>
      <c r="M39" s="22"/>
      <c r="N39" s="22"/>
      <c r="O39" s="22"/>
      <c r="P39" s="22"/>
    </row>
    <row r="40" spans="1:16" ht="39" customHeight="1" x14ac:dyDescent="0.2">
      <c r="A40" s="22"/>
      <c r="B40" s="35"/>
      <c r="C40" s="1145" t="s">
        <v>540</v>
      </c>
      <c r="D40" s="1146"/>
      <c r="E40" s="1147"/>
      <c r="F40" s="36">
        <v>0.01</v>
      </c>
      <c r="G40" s="37">
        <v>0</v>
      </c>
      <c r="H40" s="37">
        <v>0</v>
      </c>
      <c r="I40" s="37">
        <v>0.06</v>
      </c>
      <c r="J40" s="38">
        <v>0</v>
      </c>
      <c r="K40" s="22"/>
      <c r="L40" s="22"/>
      <c r="M40" s="22"/>
      <c r="N40" s="22"/>
      <c r="O40" s="22"/>
      <c r="P40" s="22"/>
    </row>
    <row r="41" spans="1:16" ht="39" customHeight="1" x14ac:dyDescent="0.2">
      <c r="A41" s="22"/>
      <c r="B41" s="35"/>
      <c r="C41" s="1145" t="s">
        <v>541</v>
      </c>
      <c r="D41" s="1146"/>
      <c r="E41" s="1147"/>
      <c r="F41" s="36">
        <v>0</v>
      </c>
      <c r="G41" s="37">
        <v>0</v>
      </c>
      <c r="H41" s="37">
        <v>0</v>
      </c>
      <c r="I41" s="37">
        <v>0</v>
      </c>
      <c r="J41" s="38">
        <v>0</v>
      </c>
      <c r="K41" s="22"/>
      <c r="L41" s="22"/>
      <c r="M41" s="22"/>
      <c r="N41" s="22"/>
      <c r="O41" s="22"/>
      <c r="P41" s="22"/>
    </row>
    <row r="42" spans="1:16" ht="39" customHeight="1" x14ac:dyDescent="0.2">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543</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YEm028adV0n/uFw5AWyY82zHLtbcjWDNntzMNAbJxOpWGzxIzcBgSRo5t66TJbN7l6efrRNFRx53l2qkLsPuw==" saltValue="aXVs3AATkPVu3NQ9Gb9b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1789</v>
      </c>
      <c r="L45" s="60">
        <v>1864</v>
      </c>
      <c r="M45" s="60">
        <v>2004</v>
      </c>
      <c r="N45" s="60">
        <v>2106</v>
      </c>
      <c r="O45" s="61">
        <v>2066</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307</v>
      </c>
      <c r="L48" s="64">
        <v>228</v>
      </c>
      <c r="M48" s="64">
        <v>192</v>
      </c>
      <c r="N48" s="64">
        <v>205</v>
      </c>
      <c r="O48" s="65">
        <v>215</v>
      </c>
      <c r="P48" s="48"/>
      <c r="Q48" s="48"/>
      <c r="R48" s="48"/>
      <c r="S48" s="48"/>
      <c r="T48" s="48"/>
      <c r="U48" s="48"/>
    </row>
    <row r="49" spans="1:21" ht="30.75" customHeight="1" x14ac:dyDescent="0.2">
      <c r="A49" s="48"/>
      <c r="B49" s="1178"/>
      <c r="C49" s="1179"/>
      <c r="D49" s="62"/>
      <c r="E49" s="1155" t="s">
        <v>14</v>
      </c>
      <c r="F49" s="1155"/>
      <c r="G49" s="1155"/>
      <c r="H49" s="1155"/>
      <c r="I49" s="1155"/>
      <c r="J49" s="1156"/>
      <c r="K49" s="63">
        <v>398</v>
      </c>
      <c r="L49" s="64">
        <v>119</v>
      </c>
      <c r="M49" s="64">
        <v>331</v>
      </c>
      <c r="N49" s="64">
        <v>254</v>
      </c>
      <c r="O49" s="65">
        <v>301</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1915</v>
      </c>
      <c r="L52" s="64">
        <v>1852</v>
      </c>
      <c r="M52" s="64">
        <v>1846</v>
      </c>
      <c r="N52" s="64">
        <v>1928</v>
      </c>
      <c r="O52" s="65">
        <v>2025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579</v>
      </c>
      <c r="L53" s="69">
        <v>359</v>
      </c>
      <c r="M53" s="69">
        <v>681</v>
      </c>
      <c r="N53" s="69">
        <v>637</v>
      </c>
      <c r="O53" s="70">
        <v>557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549</v>
      </c>
      <c r="L58" s="84" t="s">
        <v>549</v>
      </c>
      <c r="M58" s="84" t="s">
        <v>549</v>
      </c>
      <c r="N58" s="84" t="s">
        <v>549</v>
      </c>
      <c r="O58" s="85" t="s">
        <v>549</v>
      </c>
    </row>
    <row r="59" spans="1:21" ht="31.5" customHeight="1" x14ac:dyDescent="0.2">
      <c r="B59" s="1163"/>
      <c r="C59" s="1164"/>
      <c r="D59" s="1170" t="s">
        <v>26</v>
      </c>
      <c r="E59" s="1171"/>
      <c r="F59" s="1171"/>
      <c r="G59" s="1171"/>
      <c r="H59" s="1171"/>
      <c r="I59" s="1171"/>
      <c r="J59" s="1172"/>
      <c r="K59" s="86" t="s">
        <v>549</v>
      </c>
      <c r="L59" s="87" t="s">
        <v>549</v>
      </c>
      <c r="M59" s="87" t="s">
        <v>549</v>
      </c>
      <c r="N59" s="87" t="s">
        <v>549</v>
      </c>
      <c r="O59" s="88" t="s">
        <v>549</v>
      </c>
    </row>
    <row r="60" spans="1:21" ht="31.5" customHeight="1" thickBot="1" x14ac:dyDescent="0.25">
      <c r="B60" s="1165"/>
      <c r="C60" s="1166"/>
      <c r="D60" s="1173" t="s">
        <v>27</v>
      </c>
      <c r="E60" s="1174"/>
      <c r="F60" s="1174"/>
      <c r="G60" s="1174"/>
      <c r="H60" s="1174"/>
      <c r="I60" s="1174"/>
      <c r="J60" s="1175"/>
      <c r="K60" s="89" t="s">
        <v>549</v>
      </c>
      <c r="L60" s="90" t="s">
        <v>549</v>
      </c>
      <c r="M60" s="90" t="s">
        <v>549</v>
      </c>
      <c r="N60" s="90" t="s">
        <v>549</v>
      </c>
      <c r="O60" s="91" t="s">
        <v>549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AoutE0/yzD0PHEAG6cH5mUep0AkNNbJa8tqa6XblT3CArbAN8xUfNotNGN5hu4bn0lNnJ9rlQnjGtVjS2HNAQ==" saltValue="AjNOOhjN1lct1rstc1nhO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43">
        <v>19833</v>
      </c>
      <c r="J41" s="344">
        <v>20557</v>
      </c>
      <c r="K41" s="344">
        <v>19378</v>
      </c>
      <c r="L41" s="344">
        <v>18574</v>
      </c>
      <c r="M41" s="345">
        <v>17563</v>
      </c>
    </row>
    <row r="42" spans="2:13" ht="27.75" customHeight="1" x14ac:dyDescent="0.2">
      <c r="B42" s="1186"/>
      <c r="C42" s="1187"/>
      <c r="D42" s="106"/>
      <c r="E42" s="1190" t="s">
        <v>32</v>
      </c>
      <c r="F42" s="1190"/>
      <c r="G42" s="1190"/>
      <c r="H42" s="1191"/>
      <c r="I42" s="346" t="s">
        <v>488</v>
      </c>
      <c r="J42" s="347" t="s">
        <v>488</v>
      </c>
      <c r="K42" s="347" t="s">
        <v>488</v>
      </c>
      <c r="L42" s="347" t="s">
        <v>488</v>
      </c>
      <c r="M42" s="348" t="s">
        <v>488</v>
      </c>
    </row>
    <row r="43" spans="2:13" ht="27.75" customHeight="1" x14ac:dyDescent="0.2">
      <c r="B43" s="1186"/>
      <c r="C43" s="1187"/>
      <c r="D43" s="106"/>
      <c r="E43" s="1190" t="s">
        <v>33</v>
      </c>
      <c r="F43" s="1190"/>
      <c r="G43" s="1190"/>
      <c r="H43" s="1191"/>
      <c r="I43" s="346">
        <v>4023</v>
      </c>
      <c r="J43" s="347">
        <v>3802</v>
      </c>
      <c r="K43" s="347">
        <v>3565</v>
      </c>
      <c r="L43" s="347">
        <v>3587</v>
      </c>
      <c r="M43" s="348">
        <v>3319</v>
      </c>
    </row>
    <row r="44" spans="2:13" ht="27.75" customHeight="1" x14ac:dyDescent="0.2">
      <c r="B44" s="1186"/>
      <c r="C44" s="1187"/>
      <c r="D44" s="106"/>
      <c r="E44" s="1190" t="s">
        <v>34</v>
      </c>
      <c r="F44" s="1190"/>
      <c r="G44" s="1190"/>
      <c r="H44" s="1191"/>
      <c r="I44" s="346">
        <v>4581</v>
      </c>
      <c r="J44" s="347">
        <v>3879</v>
      </c>
      <c r="K44" s="347">
        <v>3840</v>
      </c>
      <c r="L44" s="347">
        <v>3014</v>
      </c>
      <c r="M44" s="348">
        <v>3157</v>
      </c>
    </row>
    <row r="45" spans="2:13" ht="27.75" customHeight="1" x14ac:dyDescent="0.2">
      <c r="B45" s="1186"/>
      <c r="C45" s="1187"/>
      <c r="D45" s="106"/>
      <c r="E45" s="1190" t="s">
        <v>35</v>
      </c>
      <c r="F45" s="1190"/>
      <c r="G45" s="1190"/>
      <c r="H45" s="1191"/>
      <c r="I45" s="346">
        <v>2054</v>
      </c>
      <c r="J45" s="347">
        <v>1525</v>
      </c>
      <c r="K45" s="347">
        <v>1141</v>
      </c>
      <c r="L45" s="347">
        <v>860</v>
      </c>
      <c r="M45" s="348">
        <v>874</v>
      </c>
    </row>
    <row r="46" spans="2:13" ht="27.75" customHeight="1" x14ac:dyDescent="0.2">
      <c r="B46" s="1186"/>
      <c r="C46" s="1187"/>
      <c r="D46" s="107"/>
      <c r="E46" s="1190" t="s">
        <v>36</v>
      </c>
      <c r="F46" s="1190"/>
      <c r="G46" s="1190"/>
      <c r="H46" s="1191"/>
      <c r="I46" s="346" t="s">
        <v>488</v>
      </c>
      <c r="J46" s="347" t="s">
        <v>488</v>
      </c>
      <c r="K46" s="347" t="s">
        <v>488</v>
      </c>
      <c r="L46" s="347" t="s">
        <v>488</v>
      </c>
      <c r="M46" s="348" t="s">
        <v>488</v>
      </c>
    </row>
    <row r="47" spans="2:13" ht="27.75" customHeight="1" x14ac:dyDescent="0.2">
      <c r="B47" s="1186"/>
      <c r="C47" s="1187"/>
      <c r="D47" s="108"/>
      <c r="E47" s="1200" t="s">
        <v>37</v>
      </c>
      <c r="F47" s="1201"/>
      <c r="G47" s="1201"/>
      <c r="H47" s="1202"/>
      <c r="I47" s="346" t="s">
        <v>488</v>
      </c>
      <c r="J47" s="347" t="s">
        <v>488</v>
      </c>
      <c r="K47" s="347" t="s">
        <v>488</v>
      </c>
      <c r="L47" s="347" t="s">
        <v>488</v>
      </c>
      <c r="M47" s="348" t="s">
        <v>488</v>
      </c>
    </row>
    <row r="48" spans="2:13" ht="27.75" customHeight="1" x14ac:dyDescent="0.2">
      <c r="B48" s="1186"/>
      <c r="C48" s="1187"/>
      <c r="D48" s="106"/>
      <c r="E48" s="1190" t="s">
        <v>38</v>
      </c>
      <c r="F48" s="1190"/>
      <c r="G48" s="1190"/>
      <c r="H48" s="1191"/>
      <c r="I48" s="346" t="s">
        <v>488</v>
      </c>
      <c r="J48" s="347" t="s">
        <v>488</v>
      </c>
      <c r="K48" s="347" t="s">
        <v>488</v>
      </c>
      <c r="L48" s="347" t="s">
        <v>488</v>
      </c>
      <c r="M48" s="348" t="s">
        <v>488</v>
      </c>
    </row>
    <row r="49" spans="2:13" ht="27.75" customHeight="1" x14ac:dyDescent="0.2">
      <c r="B49" s="1188"/>
      <c r="C49" s="1189"/>
      <c r="D49" s="106"/>
      <c r="E49" s="1190" t="s">
        <v>39</v>
      </c>
      <c r="F49" s="1190"/>
      <c r="G49" s="1190"/>
      <c r="H49" s="1191"/>
      <c r="I49" s="346" t="s">
        <v>488</v>
      </c>
      <c r="J49" s="347" t="s">
        <v>488</v>
      </c>
      <c r="K49" s="347" t="s">
        <v>488</v>
      </c>
      <c r="L49" s="347" t="s">
        <v>488</v>
      </c>
      <c r="M49" s="348" t="s">
        <v>488</v>
      </c>
    </row>
    <row r="50" spans="2:13" ht="27.75" customHeight="1" x14ac:dyDescent="0.2">
      <c r="B50" s="1184" t="s">
        <v>40</v>
      </c>
      <c r="C50" s="1185"/>
      <c r="D50" s="109"/>
      <c r="E50" s="1190" t="s">
        <v>41</v>
      </c>
      <c r="F50" s="1190"/>
      <c r="G50" s="1190"/>
      <c r="H50" s="1191"/>
      <c r="I50" s="346">
        <v>4678</v>
      </c>
      <c r="J50" s="347">
        <v>5538</v>
      </c>
      <c r="K50" s="347">
        <v>5193</v>
      </c>
      <c r="L50" s="347">
        <v>5234</v>
      </c>
      <c r="M50" s="348">
        <v>4690</v>
      </c>
    </row>
    <row r="51" spans="2:13" ht="27.75" customHeight="1" x14ac:dyDescent="0.2">
      <c r="B51" s="1186"/>
      <c r="C51" s="1187"/>
      <c r="D51" s="106"/>
      <c r="E51" s="1190" t="s">
        <v>42</v>
      </c>
      <c r="F51" s="1190"/>
      <c r="G51" s="1190"/>
      <c r="H51" s="1191"/>
      <c r="I51" s="346">
        <v>5896</v>
      </c>
      <c r="J51" s="347">
        <v>5942</v>
      </c>
      <c r="K51" s="347">
        <v>5914</v>
      </c>
      <c r="L51" s="347">
        <v>6092</v>
      </c>
      <c r="M51" s="348">
        <v>5890</v>
      </c>
    </row>
    <row r="52" spans="2:13" ht="27.75" customHeight="1" x14ac:dyDescent="0.2">
      <c r="B52" s="1188"/>
      <c r="C52" s="1189"/>
      <c r="D52" s="106"/>
      <c r="E52" s="1190" t="s">
        <v>43</v>
      </c>
      <c r="F52" s="1190"/>
      <c r="G52" s="1190"/>
      <c r="H52" s="1191"/>
      <c r="I52" s="346">
        <v>19240</v>
      </c>
      <c r="J52" s="347">
        <v>19791</v>
      </c>
      <c r="K52" s="347">
        <v>19439</v>
      </c>
      <c r="L52" s="347">
        <v>18773</v>
      </c>
      <c r="M52" s="348">
        <v>17913</v>
      </c>
    </row>
    <row r="53" spans="2:13" ht="27.75" customHeight="1" thickBot="1" x14ac:dyDescent="0.25">
      <c r="B53" s="1192" t="s">
        <v>19</v>
      </c>
      <c r="C53" s="1193"/>
      <c r="D53" s="110"/>
      <c r="E53" s="1194" t="s">
        <v>44</v>
      </c>
      <c r="F53" s="1194"/>
      <c r="G53" s="1194"/>
      <c r="H53" s="1195"/>
      <c r="I53" s="349">
        <v>677</v>
      </c>
      <c r="J53" s="350">
        <v>-1507</v>
      </c>
      <c r="K53" s="350">
        <v>-2621</v>
      </c>
      <c r="L53" s="350">
        <v>-4063</v>
      </c>
      <c r="M53" s="351">
        <v>-3580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YLPpCSDQg57uoE2DfVCnH9a2uZl8vl3KVyLQu5Go7zrZY237tRdVl0A91MOK3bTqfzHJMhnxDI+5/6TfBnCAXQ==" saltValue="4IsSzMrTlCs1IyZRp2RY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2943</v>
      </c>
      <c r="G55" s="352">
        <v>3191</v>
      </c>
      <c r="H55" s="353">
        <v>2887</v>
      </c>
    </row>
    <row r="56" spans="2:8" ht="52.5" customHeight="1" x14ac:dyDescent="0.2">
      <c r="B56" s="122"/>
      <c r="C56" s="1213" t="s">
        <v>47</v>
      </c>
      <c r="D56" s="1213"/>
      <c r="E56" s="1214"/>
      <c r="F56" s="354">
        <v>26</v>
      </c>
      <c r="G56" s="354">
        <v>101</v>
      </c>
      <c r="H56" s="355">
        <v>164</v>
      </c>
    </row>
    <row r="57" spans="2:8" ht="53.25" customHeight="1" x14ac:dyDescent="0.2">
      <c r="B57" s="122"/>
      <c r="C57" s="1215" t="s">
        <v>48</v>
      </c>
      <c r="D57" s="1215"/>
      <c r="E57" s="1216"/>
      <c r="F57" s="356">
        <v>1126</v>
      </c>
      <c r="G57" s="356">
        <v>1182</v>
      </c>
      <c r="H57" s="357">
        <v>1187</v>
      </c>
    </row>
    <row r="58" spans="2:8" ht="45.75" customHeight="1" x14ac:dyDescent="0.2">
      <c r="B58" s="123"/>
      <c r="C58" s="1203" t="s">
        <v>556</v>
      </c>
      <c r="D58" s="1204"/>
      <c r="E58" s="1205"/>
      <c r="F58" s="358">
        <v>866</v>
      </c>
      <c r="G58" s="358">
        <v>913</v>
      </c>
      <c r="H58" s="359">
        <v>913</v>
      </c>
    </row>
    <row r="59" spans="2:8" ht="45.75" customHeight="1" x14ac:dyDescent="0.2">
      <c r="B59" s="123"/>
      <c r="C59" s="1203" t="s">
        <v>557</v>
      </c>
      <c r="D59" s="1204"/>
      <c r="E59" s="1205"/>
      <c r="F59" s="358">
        <v>131</v>
      </c>
      <c r="G59" s="358">
        <v>147</v>
      </c>
      <c r="H59" s="359">
        <v>160</v>
      </c>
    </row>
    <row r="60" spans="2:8" ht="45.75" customHeight="1" x14ac:dyDescent="0.2">
      <c r="B60" s="123"/>
      <c r="C60" s="1203" t="s">
        <v>558</v>
      </c>
      <c r="D60" s="1204"/>
      <c r="E60" s="1205"/>
      <c r="F60" s="358">
        <v>71</v>
      </c>
      <c r="G60" s="358">
        <v>71</v>
      </c>
      <c r="H60" s="359">
        <v>68</v>
      </c>
    </row>
    <row r="61" spans="2:8" ht="45.75" customHeight="1" x14ac:dyDescent="0.2">
      <c r="B61" s="123"/>
      <c r="C61" s="1203" t="s">
        <v>559</v>
      </c>
      <c r="D61" s="1204"/>
      <c r="E61" s="1205"/>
      <c r="F61" s="358">
        <v>47</v>
      </c>
      <c r="G61" s="358">
        <v>44</v>
      </c>
      <c r="H61" s="359">
        <v>37</v>
      </c>
    </row>
    <row r="62" spans="2:8" ht="45.75" customHeight="1" thickBot="1" x14ac:dyDescent="0.25">
      <c r="B62" s="124"/>
      <c r="C62" s="1206" t="s">
        <v>560</v>
      </c>
      <c r="D62" s="1207"/>
      <c r="E62" s="1208"/>
      <c r="F62" s="360">
        <v>7</v>
      </c>
      <c r="G62" s="360">
        <v>7</v>
      </c>
      <c r="H62" s="361">
        <v>7</v>
      </c>
    </row>
    <row r="63" spans="2:8" ht="52.5" customHeight="1" thickBot="1" x14ac:dyDescent="0.25">
      <c r="B63" s="125"/>
      <c r="C63" s="1209" t="s">
        <v>49</v>
      </c>
      <c r="D63" s="1209"/>
      <c r="E63" s="1210"/>
      <c r="F63" s="362">
        <v>4095</v>
      </c>
      <c r="G63" s="362">
        <v>4475</v>
      </c>
      <c r="H63" s="363">
        <v>4237</v>
      </c>
    </row>
    <row r="64" spans="2:8" ht="13" x14ac:dyDescent="0.2"/>
  </sheetData>
  <sheetProtection algorithmName="SHA-512" hashValue="jlIanRUMjoyvjw4vqirYN6PLF4Cg2G5RaGZLzDL6H1UmmYqKqJoStE8B+sbBcLyBGQYJVwqaSDBhkqcx5Xyo/Q==" saltValue="mthb+zkOq1TZ5cqhtyeq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38234</v>
      </c>
      <c r="E3" s="144"/>
      <c r="F3" s="145">
        <v>45483</v>
      </c>
      <c r="G3" s="146"/>
      <c r="H3" s="147"/>
    </row>
    <row r="4" spans="1:8" x14ac:dyDescent="0.2">
      <c r="A4" s="148"/>
      <c r="B4" s="149"/>
      <c r="C4" s="150"/>
      <c r="D4" s="151">
        <v>22627</v>
      </c>
      <c r="E4" s="152"/>
      <c r="F4" s="153">
        <v>24241</v>
      </c>
      <c r="G4" s="154"/>
      <c r="H4" s="155"/>
    </row>
    <row r="5" spans="1:8" x14ac:dyDescent="0.2">
      <c r="A5" s="136" t="s">
        <v>521</v>
      </c>
      <c r="B5" s="141"/>
      <c r="C5" s="142"/>
      <c r="D5" s="143">
        <v>32782</v>
      </c>
      <c r="E5" s="144"/>
      <c r="F5" s="145">
        <v>45945</v>
      </c>
      <c r="G5" s="146"/>
      <c r="H5" s="147"/>
    </row>
    <row r="6" spans="1:8" x14ac:dyDescent="0.2">
      <c r="A6" s="148"/>
      <c r="B6" s="149"/>
      <c r="C6" s="150"/>
      <c r="D6" s="151">
        <v>18987</v>
      </c>
      <c r="E6" s="152"/>
      <c r="F6" s="153">
        <v>25180</v>
      </c>
      <c r="G6" s="154"/>
      <c r="H6" s="155"/>
    </row>
    <row r="7" spans="1:8" x14ac:dyDescent="0.2">
      <c r="A7" s="136" t="s">
        <v>522</v>
      </c>
      <c r="B7" s="141"/>
      <c r="C7" s="142"/>
      <c r="D7" s="143">
        <v>34727</v>
      </c>
      <c r="E7" s="144"/>
      <c r="F7" s="145">
        <v>44475</v>
      </c>
      <c r="G7" s="146"/>
      <c r="H7" s="147"/>
    </row>
    <row r="8" spans="1:8" x14ac:dyDescent="0.2">
      <c r="A8" s="148"/>
      <c r="B8" s="149"/>
      <c r="C8" s="150"/>
      <c r="D8" s="151">
        <v>19271</v>
      </c>
      <c r="E8" s="152"/>
      <c r="F8" s="153">
        <v>24780</v>
      </c>
      <c r="G8" s="154"/>
      <c r="H8" s="155"/>
    </row>
    <row r="9" spans="1:8" x14ac:dyDescent="0.2">
      <c r="A9" s="136" t="s">
        <v>523</v>
      </c>
      <c r="B9" s="141"/>
      <c r="C9" s="142"/>
      <c r="D9" s="143">
        <v>35657</v>
      </c>
      <c r="E9" s="144"/>
      <c r="F9" s="145">
        <v>45982</v>
      </c>
      <c r="G9" s="146"/>
      <c r="H9" s="147"/>
    </row>
    <row r="10" spans="1:8" x14ac:dyDescent="0.2">
      <c r="A10" s="148"/>
      <c r="B10" s="149"/>
      <c r="C10" s="150"/>
      <c r="D10" s="151">
        <v>14991</v>
      </c>
      <c r="E10" s="152"/>
      <c r="F10" s="153">
        <v>25583</v>
      </c>
      <c r="G10" s="154"/>
      <c r="H10" s="155"/>
    </row>
    <row r="11" spans="1:8" x14ac:dyDescent="0.2">
      <c r="A11" s="136" t="s">
        <v>524</v>
      </c>
      <c r="B11" s="141"/>
      <c r="C11" s="142"/>
      <c r="D11" s="143">
        <v>27868</v>
      </c>
      <c r="E11" s="144"/>
      <c r="F11" s="145">
        <v>50538</v>
      </c>
      <c r="G11" s="146"/>
      <c r="H11" s="147"/>
    </row>
    <row r="12" spans="1:8" x14ac:dyDescent="0.2">
      <c r="A12" s="148"/>
      <c r="B12" s="149"/>
      <c r="C12" s="156"/>
      <c r="D12" s="151">
        <v>17882</v>
      </c>
      <c r="E12" s="152"/>
      <c r="F12" s="153">
        <v>29053</v>
      </c>
      <c r="G12" s="154"/>
      <c r="H12" s="155"/>
    </row>
    <row r="13" spans="1:8" x14ac:dyDescent="0.2">
      <c r="A13" s="136"/>
      <c r="B13" s="141"/>
      <c r="C13" s="157"/>
      <c r="D13" s="158">
        <v>33854</v>
      </c>
      <c r="E13" s="159"/>
      <c r="F13" s="160">
        <v>46485</v>
      </c>
      <c r="G13" s="161"/>
      <c r="H13" s="147"/>
    </row>
    <row r="14" spans="1:8" x14ac:dyDescent="0.2">
      <c r="A14" s="148"/>
      <c r="B14" s="149"/>
      <c r="C14" s="150"/>
      <c r="D14" s="151">
        <v>18752</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4.1900000000000004</v>
      </c>
      <c r="C19" s="162">
        <f>ROUND(VALUE(SUBSTITUTE(実質収支比率等に係る経年分析!G$48,"▲","-")),2)</f>
        <v>6.96</v>
      </c>
      <c r="D19" s="162">
        <f>ROUND(VALUE(SUBSTITUTE(実質収支比率等に係る経年分析!H$48,"▲","-")),2)</f>
        <v>7.23</v>
      </c>
      <c r="E19" s="162">
        <f>ROUND(VALUE(SUBSTITUTE(実質収支比率等に係る経年分析!I$48,"▲","-")),2)</f>
        <v>6.67</v>
      </c>
      <c r="F19" s="162">
        <f>ROUND(VALUE(SUBSTITUTE(実質収支比率等に係る経年分析!J$48,"▲","-")),2)</f>
        <v>7.29</v>
      </c>
    </row>
    <row r="20" spans="1:11" x14ac:dyDescent="0.2">
      <c r="A20" s="162" t="s">
        <v>53</v>
      </c>
      <c r="B20" s="162">
        <f>ROUND(VALUE(SUBSTITUTE(実質収支比率等に係る経年分析!F$47,"▲","-")),2)</f>
        <v>11.89</v>
      </c>
      <c r="C20" s="162">
        <f>ROUND(VALUE(SUBSTITUTE(実質収支比率等に係る経年分析!G$47,"▲","-")),2)</f>
        <v>14.86</v>
      </c>
      <c r="D20" s="162">
        <f>ROUND(VALUE(SUBSTITUTE(実質収支比率等に係る経年分析!H$47,"▲","-")),2)</f>
        <v>17.82</v>
      </c>
      <c r="E20" s="162">
        <f>ROUND(VALUE(SUBSTITUTE(実質収支比率等に係る経年分析!I$47,"▲","-")),2)</f>
        <v>18.91</v>
      </c>
      <c r="F20" s="162">
        <f>ROUND(VALUE(SUBSTITUTE(実質収支比率等に係る経年分析!J$47,"▲","-")),2)</f>
        <v>16.420000000000002</v>
      </c>
    </row>
    <row r="21" spans="1:11" x14ac:dyDescent="0.2">
      <c r="A21" s="162" t="s">
        <v>54</v>
      </c>
      <c r="B21" s="162">
        <f>IF(ISNUMBER(VALUE(SUBSTITUTE(実質収支比率等に係る経年分析!F$49,"▲","-"))),ROUND(VALUE(SUBSTITUTE(実質収支比率等に係る経年分析!F$49,"▲","-")),2),NA())</f>
        <v>0.37</v>
      </c>
      <c r="C21" s="162">
        <f>IF(ISNUMBER(VALUE(SUBSTITUTE(実質収支比率等に係る経年分析!G$49,"▲","-"))),ROUND(VALUE(SUBSTITUTE(実質収支比率等に係る経年分析!G$49,"▲","-")),2),NA())</f>
        <v>6.92</v>
      </c>
      <c r="D21" s="162">
        <f>IF(ISNUMBER(VALUE(SUBSTITUTE(実質収支比率等に係る経年分析!H$49,"▲","-"))),ROUND(VALUE(SUBSTITUTE(実質収支比率等に係る経年分析!H$49,"▲","-")),2),NA())</f>
        <v>5.19</v>
      </c>
      <c r="E21" s="162">
        <f>IF(ISNUMBER(VALUE(SUBSTITUTE(実質収支比率等に係る経年分析!I$49,"▲","-"))),ROUND(VALUE(SUBSTITUTE(実質収支比率等に係る経年分析!I$49,"▲","-")),2),NA())</f>
        <v>1.07</v>
      </c>
      <c r="F21" s="162">
        <f>IF(ISNUMBER(VALUE(SUBSTITUTE(実質収支比率等に係る経年分析!J$49,"▲","-"))),ROUND(VALUE(SUBSTITUTE(実質収支比率等に係る経年分析!J$49,"▲","-")),2),NA())</f>
        <v>-0.85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土地取得特別会計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旭平和墓園事業特別会計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0.16</v>
      </c>
      <c r="H32" s="163">
        <f>IF(ROUND(VALUE(SUBSTITUTE(連結実質赤字比率に係る赤字・黒字の構成分析!I$38,"▲", "-")), 2) &lt; 0, ABS(ROUND(VALUE(SUBSTITUTE(連結実質赤字比率に係る赤字・黒字の構成分析!I$38,"▲", "-")), 2)), NA())</f>
        <v>0.24</v>
      </c>
      <c r="I32" s="163" t="e">
        <f>IF(ROUND(VALUE(SUBSTITUTE(連結実質赤字比率に係る赤字・黒字の構成分析!I$38,"▲", "-")), 2) &gt;= 0, ABS(ROUND(VALUE(SUBSTITUTE(連結実質赤字比率に係る赤字・黒字の構成分析!I$38,"▲", "-")), 2)), NA())</f>
        <v>#N/A</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0.15</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0.28000000000000003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0.57999999999999996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0.87</v>
      </c>
    </row>
    <row r="34" spans="1:16" x14ac:dyDescent="0.2">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2.69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2.35</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6.95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7.22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7.27</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8.23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8.3699999999999992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8.09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7.89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1915</v>
      </c>
      <c r="E42" s="164"/>
      <c r="F42" s="164"/>
      <c r="G42" s="164">
        <f>'実質公債費比率（分子）の構造'!L$52</f>
        <v>1852</v>
      </c>
      <c r="H42" s="164"/>
      <c r="I42" s="164"/>
      <c r="J42" s="164">
        <f>'実質公債費比率（分子）の構造'!M$52</f>
        <v>1846</v>
      </c>
      <c r="K42" s="164"/>
      <c r="L42" s="164"/>
      <c r="M42" s="164">
        <f>'実質公債費比率（分子）の構造'!N$52</f>
        <v>1928</v>
      </c>
      <c r="N42" s="164"/>
      <c r="O42" s="164"/>
      <c r="P42" s="164">
        <f>'実質公債費比率（分子）の構造'!O$52</f>
        <v>2025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398</v>
      </c>
      <c r="C45" s="164"/>
      <c r="D45" s="164"/>
      <c r="E45" s="164">
        <f>'実質公債費比率（分子）の構造'!L$49</f>
        <v>119</v>
      </c>
      <c r="F45" s="164"/>
      <c r="G45" s="164"/>
      <c r="H45" s="164">
        <f>'実質公債費比率（分子）の構造'!M$49</f>
        <v>331</v>
      </c>
      <c r="I45" s="164"/>
      <c r="J45" s="164"/>
      <c r="K45" s="164">
        <f>'実質公債費比率（分子）の構造'!N$49</f>
        <v>254</v>
      </c>
      <c r="L45" s="164"/>
      <c r="M45" s="164"/>
      <c r="N45" s="164">
        <f>'実質公債費比率（分子）の構造'!O$49</f>
        <v>301</v>
      </c>
      <c r="O45" s="164"/>
      <c r="P45" s="164"/>
    </row>
    <row r="46" spans="1:16" x14ac:dyDescent="0.2">
      <c r="A46" s="164" t="s">
        <v>64</v>
      </c>
      <c r="B46" s="164">
        <f>'実質公債費比率（分子）の構造'!K$48</f>
        <v>307</v>
      </c>
      <c r="C46" s="164"/>
      <c r="D46" s="164"/>
      <c r="E46" s="164">
        <f>'実質公債費比率（分子）の構造'!L$48</f>
        <v>228</v>
      </c>
      <c r="F46" s="164"/>
      <c r="G46" s="164"/>
      <c r="H46" s="164">
        <f>'実質公債費比率（分子）の構造'!M$48</f>
        <v>192</v>
      </c>
      <c r="I46" s="164"/>
      <c r="J46" s="164"/>
      <c r="K46" s="164">
        <f>'実質公債費比率（分子）の構造'!N$48</f>
        <v>205</v>
      </c>
      <c r="L46" s="164"/>
      <c r="M46" s="164"/>
      <c r="N46" s="164">
        <f>'実質公債費比率（分子）の構造'!O$48</f>
        <v>215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1789</v>
      </c>
      <c r="C49" s="164"/>
      <c r="D49" s="164"/>
      <c r="E49" s="164">
        <f>'実質公債費比率（分子）の構造'!L$45</f>
        <v>1864</v>
      </c>
      <c r="F49" s="164"/>
      <c r="G49" s="164"/>
      <c r="H49" s="164">
        <f>'実質公債費比率（分子）の構造'!M$45</f>
        <v>2004</v>
      </c>
      <c r="I49" s="164"/>
      <c r="J49" s="164"/>
      <c r="K49" s="164">
        <f>'実質公債費比率（分子）の構造'!N$45</f>
        <v>2106</v>
      </c>
      <c r="L49" s="164"/>
      <c r="M49" s="164"/>
      <c r="N49" s="164">
        <f>'実質公債費比率（分子）の構造'!O$45</f>
        <v>2066</v>
      </c>
      <c r="O49" s="164"/>
      <c r="P49" s="164"/>
    </row>
    <row r="50" spans="1:16" x14ac:dyDescent="0.2">
      <c r="A50" s="164" t="s">
        <v>67</v>
      </c>
      <c r="B50" s="164" t="e">
        <f>NA()</f>
        <v>#N/A</v>
      </c>
      <c r="C50" s="164">
        <f>IF(ISNUMBER('実質公債費比率（分子）の構造'!K$53),'実質公債費比率（分子）の構造'!K$53,NA())</f>
        <v>579</v>
      </c>
      <c r="D50" s="164" t="e">
        <f>NA()</f>
        <v>#N/A</v>
      </c>
      <c r="E50" s="164" t="e">
        <f>NA()</f>
        <v>#N/A</v>
      </c>
      <c r="F50" s="164">
        <f>IF(ISNUMBER('実質公債費比率（分子）の構造'!L$53),'実質公債費比率（分子）の構造'!L$53,NA())</f>
        <v>359</v>
      </c>
      <c r="G50" s="164" t="e">
        <f>NA()</f>
        <v>#N/A</v>
      </c>
      <c r="H50" s="164" t="e">
        <f>NA()</f>
        <v>#N/A</v>
      </c>
      <c r="I50" s="164">
        <f>IF(ISNUMBER('実質公債費比率（分子）の構造'!M$53),'実質公債費比率（分子）の構造'!M$53,NA())</f>
        <v>681</v>
      </c>
      <c r="J50" s="164" t="e">
        <f>NA()</f>
        <v>#N/A</v>
      </c>
      <c r="K50" s="164" t="e">
        <f>NA()</f>
        <v>#N/A</v>
      </c>
      <c r="L50" s="164">
        <f>IF(ISNUMBER('実質公債費比率（分子）の構造'!N$53),'実質公債費比率（分子）の構造'!N$53,NA())</f>
        <v>637</v>
      </c>
      <c r="M50" s="164" t="e">
        <f>NA()</f>
        <v>#N/A</v>
      </c>
      <c r="N50" s="164" t="e">
        <f>NA()</f>
        <v>#N/A</v>
      </c>
      <c r="O50" s="164">
        <f>IF(ISNUMBER('実質公債費比率（分子）の構造'!O$53),'実質公債費比率（分子）の構造'!O$53,NA())</f>
        <v>557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19240</v>
      </c>
      <c r="E56" s="163"/>
      <c r="F56" s="163"/>
      <c r="G56" s="163">
        <f>'将来負担比率（分子）の構造'!J$52</f>
        <v>19791</v>
      </c>
      <c r="H56" s="163"/>
      <c r="I56" s="163"/>
      <c r="J56" s="163">
        <f>'将来負担比率（分子）の構造'!K$52</f>
        <v>19439</v>
      </c>
      <c r="K56" s="163"/>
      <c r="L56" s="163"/>
      <c r="M56" s="163">
        <f>'将来負担比率（分子）の構造'!L$52</f>
        <v>18773</v>
      </c>
      <c r="N56" s="163"/>
      <c r="O56" s="163"/>
      <c r="P56" s="163">
        <f>'将来負担比率（分子）の構造'!M$52</f>
        <v>17913</v>
      </c>
    </row>
    <row r="57" spans="1:16" x14ac:dyDescent="0.2">
      <c r="A57" s="163" t="s">
        <v>42</v>
      </c>
      <c r="B57" s="163"/>
      <c r="C57" s="163"/>
      <c r="D57" s="163">
        <f>'将来負担比率（分子）の構造'!I$51</f>
        <v>5896</v>
      </c>
      <c r="E57" s="163"/>
      <c r="F57" s="163"/>
      <c r="G57" s="163">
        <f>'将来負担比率（分子）の構造'!J$51</f>
        <v>5942</v>
      </c>
      <c r="H57" s="163"/>
      <c r="I57" s="163"/>
      <c r="J57" s="163">
        <f>'将来負担比率（分子）の構造'!K$51</f>
        <v>5914</v>
      </c>
      <c r="K57" s="163"/>
      <c r="L57" s="163"/>
      <c r="M57" s="163">
        <f>'将来負担比率（分子）の構造'!L$51</f>
        <v>6092</v>
      </c>
      <c r="N57" s="163"/>
      <c r="O57" s="163"/>
      <c r="P57" s="163">
        <f>'将来負担比率（分子）の構造'!M$51</f>
        <v>5890</v>
      </c>
    </row>
    <row r="58" spans="1:16" x14ac:dyDescent="0.2">
      <c r="A58" s="163" t="s">
        <v>41</v>
      </c>
      <c r="B58" s="163"/>
      <c r="C58" s="163"/>
      <c r="D58" s="163">
        <f>'将来負担比率（分子）の構造'!I$50</f>
        <v>4678</v>
      </c>
      <c r="E58" s="163"/>
      <c r="F58" s="163"/>
      <c r="G58" s="163">
        <f>'将来負担比率（分子）の構造'!J$50</f>
        <v>5538</v>
      </c>
      <c r="H58" s="163"/>
      <c r="I58" s="163"/>
      <c r="J58" s="163">
        <f>'将来負担比率（分子）の構造'!K$50</f>
        <v>5193</v>
      </c>
      <c r="K58" s="163"/>
      <c r="L58" s="163"/>
      <c r="M58" s="163">
        <f>'将来負担比率（分子）の構造'!L$50</f>
        <v>5234</v>
      </c>
      <c r="N58" s="163"/>
      <c r="O58" s="163"/>
      <c r="P58" s="163">
        <f>'将来負担比率（分子）の構造'!M$50</f>
        <v>4690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2054</v>
      </c>
      <c r="C62" s="163"/>
      <c r="D62" s="163"/>
      <c r="E62" s="163">
        <f>'将来負担比率（分子）の構造'!J$45</f>
        <v>1525</v>
      </c>
      <c r="F62" s="163"/>
      <c r="G62" s="163"/>
      <c r="H62" s="163">
        <f>'将来負担比率（分子）の構造'!K$45</f>
        <v>1141</v>
      </c>
      <c r="I62" s="163"/>
      <c r="J62" s="163"/>
      <c r="K62" s="163">
        <f>'将来負担比率（分子）の構造'!L$45</f>
        <v>860</v>
      </c>
      <c r="L62" s="163"/>
      <c r="M62" s="163"/>
      <c r="N62" s="163">
        <f>'将来負担比率（分子）の構造'!M$45</f>
        <v>874</v>
      </c>
      <c r="O62" s="163"/>
      <c r="P62" s="163"/>
    </row>
    <row r="63" spans="1:16" x14ac:dyDescent="0.2">
      <c r="A63" s="163" t="s">
        <v>34</v>
      </c>
      <c r="B63" s="163">
        <f>'将来負担比率（分子）の構造'!I$44</f>
        <v>4581</v>
      </c>
      <c r="C63" s="163"/>
      <c r="D63" s="163"/>
      <c r="E63" s="163">
        <f>'将来負担比率（分子）の構造'!J$44</f>
        <v>3879</v>
      </c>
      <c r="F63" s="163"/>
      <c r="G63" s="163"/>
      <c r="H63" s="163">
        <f>'将来負担比率（分子）の構造'!K$44</f>
        <v>3840</v>
      </c>
      <c r="I63" s="163"/>
      <c r="J63" s="163"/>
      <c r="K63" s="163">
        <f>'将来負担比率（分子）の構造'!L$44</f>
        <v>3014</v>
      </c>
      <c r="L63" s="163"/>
      <c r="M63" s="163"/>
      <c r="N63" s="163">
        <f>'将来負担比率（分子）の構造'!M$44</f>
        <v>3157</v>
      </c>
      <c r="O63" s="163"/>
      <c r="P63" s="163"/>
    </row>
    <row r="64" spans="1:16" x14ac:dyDescent="0.2">
      <c r="A64" s="163" t="s">
        <v>33</v>
      </c>
      <c r="B64" s="163">
        <f>'将来負担比率（分子）の構造'!I$43</f>
        <v>4023</v>
      </c>
      <c r="C64" s="163"/>
      <c r="D64" s="163"/>
      <c r="E64" s="163">
        <f>'将来負担比率（分子）の構造'!J$43</f>
        <v>3802</v>
      </c>
      <c r="F64" s="163"/>
      <c r="G64" s="163"/>
      <c r="H64" s="163">
        <f>'将来負担比率（分子）の構造'!K$43</f>
        <v>3565</v>
      </c>
      <c r="I64" s="163"/>
      <c r="J64" s="163"/>
      <c r="K64" s="163">
        <f>'将来負担比率（分子）の構造'!L$43</f>
        <v>3587</v>
      </c>
      <c r="L64" s="163"/>
      <c r="M64" s="163"/>
      <c r="N64" s="163">
        <f>'将来負担比率（分子）の構造'!M$43</f>
        <v>3319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19833</v>
      </c>
      <c r="C66" s="163"/>
      <c r="D66" s="163"/>
      <c r="E66" s="163">
        <f>'将来負担比率（分子）の構造'!J$41</f>
        <v>20557</v>
      </c>
      <c r="F66" s="163"/>
      <c r="G66" s="163"/>
      <c r="H66" s="163">
        <f>'将来負担比率（分子）の構造'!K$41</f>
        <v>19378</v>
      </c>
      <c r="I66" s="163"/>
      <c r="J66" s="163"/>
      <c r="K66" s="163">
        <f>'将来負担比率（分子）の構造'!L$41</f>
        <v>18574</v>
      </c>
      <c r="L66" s="163"/>
      <c r="M66" s="163"/>
      <c r="N66" s="163">
        <f>'将来負担比率（分子）の構造'!M$41</f>
        <v>17563</v>
      </c>
      <c r="O66" s="163"/>
      <c r="P66" s="163"/>
    </row>
    <row r="67" spans="1:16" x14ac:dyDescent="0.2">
      <c r="A67" s="163" t="s">
        <v>71</v>
      </c>
      <c r="B67" s="163" t="e">
        <f>NA()</f>
        <v>#N/A</v>
      </c>
      <c r="C67" s="163">
        <f>IF(ISNUMBER('将来負担比率（分子）の構造'!I$53), IF('将来負担比率（分子）の構造'!I$53 &lt; 0, 0, '将来負担比率（分子）の構造'!I$53), NA())</f>
        <v>677</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2943</v>
      </c>
      <c r="C72" s="167">
        <f>基金残高に係る経年分析!G55</f>
        <v>3191</v>
      </c>
      <c r="D72" s="167">
        <f>基金残高に係る経年分析!H55</f>
        <v>2887</v>
      </c>
    </row>
    <row r="73" spans="1:16" x14ac:dyDescent="0.2">
      <c r="A73" s="166" t="s">
        <v>74</v>
      </c>
      <c r="B73" s="167">
        <f>基金残高に係る経年分析!F56</f>
        <v>26</v>
      </c>
      <c r="C73" s="167">
        <f>基金残高に係る経年分析!G56</f>
        <v>101</v>
      </c>
      <c r="D73" s="167">
        <f>基金残高に係る経年分析!H56</f>
        <v>164</v>
      </c>
    </row>
    <row r="74" spans="1:16" x14ac:dyDescent="0.2">
      <c r="A74" s="166" t="s">
        <v>75</v>
      </c>
      <c r="B74" s="167">
        <f>基金残高に係る経年分析!F57</f>
        <v>1126</v>
      </c>
      <c r="C74" s="167">
        <f>基金残高に係る経年分析!G57</f>
        <v>1182</v>
      </c>
      <c r="D74" s="167">
        <f>基金残高に係る経年分析!H57</f>
        <v>1187</v>
      </c>
    </row>
  </sheetData>
  <sheetProtection algorithmName="SHA-512" hashValue="y0HifPiiRiyGsUn3CD77dqs+/PR/y9AOTaSKpWWxxYBdRE9xtCvuRXqTmF3nMrnC0h5hb8DQTCdLmeEJlmmFmA==" saltValue="DHsmQowUTw1mqMW9PQvP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12800912</v>
      </c>
      <c r="S5" s="677"/>
      <c r="T5" s="677"/>
      <c r="U5" s="677"/>
      <c r="V5" s="677"/>
      <c r="W5" s="677"/>
      <c r="X5" s="677"/>
      <c r="Y5" s="702"/>
      <c r="Z5" s="715">
        <v>41.1</v>
      </c>
      <c r="AA5" s="715"/>
      <c r="AB5" s="715"/>
      <c r="AC5" s="715"/>
      <c r="AD5" s="716">
        <v>11685262</v>
      </c>
      <c r="AE5" s="716"/>
      <c r="AF5" s="716"/>
      <c r="AG5" s="716"/>
      <c r="AH5" s="716"/>
      <c r="AI5" s="716"/>
      <c r="AJ5" s="716"/>
      <c r="AK5" s="716"/>
      <c r="AL5" s="703">
        <v>64.400000000000006</v>
      </c>
      <c r="AM5" s="685"/>
      <c r="AN5" s="685"/>
      <c r="AO5" s="704"/>
      <c r="AP5" s="679" t="s">
        <v>217</v>
      </c>
      <c r="AQ5" s="680"/>
      <c r="AR5" s="680"/>
      <c r="AS5" s="680"/>
      <c r="AT5" s="680"/>
      <c r="AU5" s="680"/>
      <c r="AV5" s="680"/>
      <c r="AW5" s="680"/>
      <c r="AX5" s="680"/>
      <c r="AY5" s="680"/>
      <c r="AZ5" s="680"/>
      <c r="BA5" s="680"/>
      <c r="BB5" s="680"/>
      <c r="BC5" s="680"/>
      <c r="BD5" s="680"/>
      <c r="BE5" s="680"/>
      <c r="BF5" s="681"/>
      <c r="BG5" s="621">
        <v>11685262</v>
      </c>
      <c r="BH5" s="622"/>
      <c r="BI5" s="622"/>
      <c r="BJ5" s="622"/>
      <c r="BK5" s="622"/>
      <c r="BL5" s="622"/>
      <c r="BM5" s="622"/>
      <c r="BN5" s="623"/>
      <c r="BO5" s="659">
        <v>91.3</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192386</v>
      </c>
      <c r="S6" s="622"/>
      <c r="T6" s="622"/>
      <c r="U6" s="622"/>
      <c r="V6" s="622"/>
      <c r="W6" s="622"/>
      <c r="X6" s="622"/>
      <c r="Y6" s="623"/>
      <c r="Z6" s="659">
        <v>0.6</v>
      </c>
      <c r="AA6" s="659"/>
      <c r="AB6" s="659"/>
      <c r="AC6" s="659"/>
      <c r="AD6" s="660">
        <v>192386</v>
      </c>
      <c r="AE6" s="660"/>
      <c r="AF6" s="660"/>
      <c r="AG6" s="660"/>
      <c r="AH6" s="660"/>
      <c r="AI6" s="660"/>
      <c r="AJ6" s="660"/>
      <c r="AK6" s="660"/>
      <c r="AL6" s="624">
        <v>1.1000000000000001</v>
      </c>
      <c r="AM6" s="625"/>
      <c r="AN6" s="625"/>
      <c r="AO6" s="661"/>
      <c r="AP6" s="618" t="s">
        <v>222</v>
      </c>
      <c r="AQ6" s="619"/>
      <c r="AR6" s="619"/>
      <c r="AS6" s="619"/>
      <c r="AT6" s="619"/>
      <c r="AU6" s="619"/>
      <c r="AV6" s="619"/>
      <c r="AW6" s="619"/>
      <c r="AX6" s="619"/>
      <c r="AY6" s="619"/>
      <c r="AZ6" s="619"/>
      <c r="BA6" s="619"/>
      <c r="BB6" s="619"/>
      <c r="BC6" s="619"/>
      <c r="BD6" s="619"/>
      <c r="BE6" s="619"/>
      <c r="BF6" s="620"/>
      <c r="BG6" s="621">
        <v>11685262</v>
      </c>
      <c r="BH6" s="622"/>
      <c r="BI6" s="622"/>
      <c r="BJ6" s="622"/>
      <c r="BK6" s="622"/>
      <c r="BL6" s="622"/>
      <c r="BM6" s="622"/>
      <c r="BN6" s="623"/>
      <c r="BO6" s="659">
        <v>91.3</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244264</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244264</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8239</v>
      </c>
      <c r="S7" s="622"/>
      <c r="T7" s="622"/>
      <c r="U7" s="622"/>
      <c r="V7" s="622"/>
      <c r="W7" s="622"/>
      <c r="X7" s="622"/>
      <c r="Y7" s="623"/>
      <c r="Z7" s="659">
        <v>0</v>
      </c>
      <c r="AA7" s="659"/>
      <c r="AB7" s="659"/>
      <c r="AC7" s="659"/>
      <c r="AD7" s="660">
        <v>8239</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6034603</v>
      </c>
      <c r="BH7" s="622"/>
      <c r="BI7" s="622"/>
      <c r="BJ7" s="622"/>
      <c r="BK7" s="622"/>
      <c r="BL7" s="622"/>
      <c r="BM7" s="622"/>
      <c r="BN7" s="623"/>
      <c r="BO7" s="659">
        <v>47.1</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4005105</v>
      </c>
      <c r="CS7" s="622"/>
      <c r="CT7" s="622"/>
      <c r="CU7" s="622"/>
      <c r="CV7" s="622"/>
      <c r="CW7" s="622"/>
      <c r="CX7" s="622"/>
      <c r="CY7" s="623"/>
      <c r="CZ7" s="659">
        <v>13.5</v>
      </c>
      <c r="DA7" s="659"/>
      <c r="DB7" s="659"/>
      <c r="DC7" s="659"/>
      <c r="DD7" s="627">
        <v>317253</v>
      </c>
      <c r="DE7" s="622"/>
      <c r="DF7" s="622"/>
      <c r="DG7" s="622"/>
      <c r="DH7" s="622"/>
      <c r="DI7" s="622"/>
      <c r="DJ7" s="622"/>
      <c r="DK7" s="622"/>
      <c r="DL7" s="622"/>
      <c r="DM7" s="622"/>
      <c r="DN7" s="622"/>
      <c r="DO7" s="622"/>
      <c r="DP7" s="623"/>
      <c r="DQ7" s="627">
        <v>3325453</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168987</v>
      </c>
      <c r="S8" s="622"/>
      <c r="T8" s="622"/>
      <c r="U8" s="622"/>
      <c r="V8" s="622"/>
      <c r="W8" s="622"/>
      <c r="X8" s="622"/>
      <c r="Y8" s="623"/>
      <c r="Z8" s="659">
        <v>0.5</v>
      </c>
      <c r="AA8" s="659"/>
      <c r="AB8" s="659"/>
      <c r="AC8" s="659"/>
      <c r="AD8" s="660">
        <v>168987</v>
      </c>
      <c r="AE8" s="660"/>
      <c r="AF8" s="660"/>
      <c r="AG8" s="660"/>
      <c r="AH8" s="660"/>
      <c r="AI8" s="660"/>
      <c r="AJ8" s="660"/>
      <c r="AK8" s="660"/>
      <c r="AL8" s="624">
        <v>0.9</v>
      </c>
      <c r="AM8" s="625"/>
      <c r="AN8" s="625"/>
      <c r="AO8" s="661"/>
      <c r="AP8" s="618" t="s">
        <v>228</v>
      </c>
      <c r="AQ8" s="619"/>
      <c r="AR8" s="619"/>
      <c r="AS8" s="619"/>
      <c r="AT8" s="619"/>
      <c r="AU8" s="619"/>
      <c r="AV8" s="619"/>
      <c r="AW8" s="619"/>
      <c r="AX8" s="619"/>
      <c r="AY8" s="619"/>
      <c r="AZ8" s="619"/>
      <c r="BA8" s="619"/>
      <c r="BB8" s="619"/>
      <c r="BC8" s="619"/>
      <c r="BD8" s="619"/>
      <c r="BE8" s="619"/>
      <c r="BF8" s="620"/>
      <c r="BG8" s="621">
        <v>133661</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13450791</v>
      </c>
      <c r="CS8" s="622"/>
      <c r="CT8" s="622"/>
      <c r="CU8" s="622"/>
      <c r="CV8" s="622"/>
      <c r="CW8" s="622"/>
      <c r="CX8" s="622"/>
      <c r="CY8" s="623"/>
      <c r="CZ8" s="659">
        <v>45.5</v>
      </c>
      <c r="DA8" s="659"/>
      <c r="DB8" s="659"/>
      <c r="DC8" s="659"/>
      <c r="DD8" s="627">
        <v>102504</v>
      </c>
      <c r="DE8" s="622"/>
      <c r="DF8" s="622"/>
      <c r="DG8" s="622"/>
      <c r="DH8" s="622"/>
      <c r="DI8" s="622"/>
      <c r="DJ8" s="622"/>
      <c r="DK8" s="622"/>
      <c r="DL8" s="622"/>
      <c r="DM8" s="622"/>
      <c r="DN8" s="622"/>
      <c r="DO8" s="622"/>
      <c r="DP8" s="623"/>
      <c r="DQ8" s="627">
        <v>8416954</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224700</v>
      </c>
      <c r="S9" s="622"/>
      <c r="T9" s="622"/>
      <c r="U9" s="622"/>
      <c r="V9" s="622"/>
      <c r="W9" s="622"/>
      <c r="X9" s="622"/>
      <c r="Y9" s="623"/>
      <c r="Z9" s="659">
        <v>0.7</v>
      </c>
      <c r="AA9" s="659"/>
      <c r="AB9" s="659"/>
      <c r="AC9" s="659"/>
      <c r="AD9" s="660">
        <v>224700</v>
      </c>
      <c r="AE9" s="660"/>
      <c r="AF9" s="660"/>
      <c r="AG9" s="660"/>
      <c r="AH9" s="660"/>
      <c r="AI9" s="660"/>
      <c r="AJ9" s="660"/>
      <c r="AK9" s="660"/>
      <c r="AL9" s="624">
        <v>1.2</v>
      </c>
      <c r="AM9" s="625"/>
      <c r="AN9" s="625"/>
      <c r="AO9" s="661"/>
      <c r="AP9" s="618" t="s">
        <v>231</v>
      </c>
      <c r="AQ9" s="619"/>
      <c r="AR9" s="619"/>
      <c r="AS9" s="619"/>
      <c r="AT9" s="619"/>
      <c r="AU9" s="619"/>
      <c r="AV9" s="619"/>
      <c r="AW9" s="619"/>
      <c r="AX9" s="619"/>
      <c r="AY9" s="619"/>
      <c r="AZ9" s="619"/>
      <c r="BA9" s="619"/>
      <c r="BB9" s="619"/>
      <c r="BC9" s="619"/>
      <c r="BD9" s="619"/>
      <c r="BE9" s="619"/>
      <c r="BF9" s="620"/>
      <c r="BG9" s="621">
        <v>5302802</v>
      </c>
      <c r="BH9" s="622"/>
      <c r="BI9" s="622"/>
      <c r="BJ9" s="622"/>
      <c r="BK9" s="622"/>
      <c r="BL9" s="622"/>
      <c r="BM9" s="622"/>
      <c r="BN9" s="623"/>
      <c r="BO9" s="659">
        <v>41.4</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2557734</v>
      </c>
      <c r="CS9" s="622"/>
      <c r="CT9" s="622"/>
      <c r="CU9" s="622"/>
      <c r="CV9" s="622"/>
      <c r="CW9" s="622"/>
      <c r="CX9" s="622"/>
      <c r="CY9" s="623"/>
      <c r="CZ9" s="659">
        <v>8.6</v>
      </c>
      <c r="DA9" s="659"/>
      <c r="DB9" s="659"/>
      <c r="DC9" s="659"/>
      <c r="DD9" s="627">
        <v>26069</v>
      </c>
      <c r="DE9" s="622"/>
      <c r="DF9" s="622"/>
      <c r="DG9" s="622"/>
      <c r="DH9" s="622"/>
      <c r="DI9" s="622"/>
      <c r="DJ9" s="622"/>
      <c r="DK9" s="622"/>
      <c r="DL9" s="622"/>
      <c r="DM9" s="622"/>
      <c r="DN9" s="622"/>
      <c r="DO9" s="622"/>
      <c r="DP9" s="623"/>
      <c r="DQ9" s="627">
        <v>2392469</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199055</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18227</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18227</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2000750</v>
      </c>
      <c r="S11" s="622"/>
      <c r="T11" s="622"/>
      <c r="U11" s="622"/>
      <c r="V11" s="622"/>
      <c r="W11" s="622"/>
      <c r="X11" s="622"/>
      <c r="Y11" s="623"/>
      <c r="Z11" s="624">
        <v>6.4</v>
      </c>
      <c r="AA11" s="625"/>
      <c r="AB11" s="625"/>
      <c r="AC11" s="626"/>
      <c r="AD11" s="627">
        <v>2000750</v>
      </c>
      <c r="AE11" s="622"/>
      <c r="AF11" s="622"/>
      <c r="AG11" s="622"/>
      <c r="AH11" s="622"/>
      <c r="AI11" s="622"/>
      <c r="AJ11" s="622"/>
      <c r="AK11" s="623"/>
      <c r="AL11" s="624">
        <v>11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399085</v>
      </c>
      <c r="BH11" s="622"/>
      <c r="BI11" s="622"/>
      <c r="BJ11" s="622"/>
      <c r="BK11" s="622"/>
      <c r="BL11" s="622"/>
      <c r="BM11" s="622"/>
      <c r="BN11" s="623"/>
      <c r="BO11" s="659">
        <v>3.1</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69251</v>
      </c>
      <c r="CS11" s="622"/>
      <c r="CT11" s="622"/>
      <c r="CU11" s="622"/>
      <c r="CV11" s="622"/>
      <c r="CW11" s="622"/>
      <c r="CX11" s="622"/>
      <c r="CY11" s="623"/>
      <c r="CZ11" s="659">
        <v>0.2</v>
      </c>
      <c r="DA11" s="659"/>
      <c r="DB11" s="659"/>
      <c r="DC11" s="659"/>
      <c r="DD11" s="627">
        <v>4057</v>
      </c>
      <c r="DE11" s="622"/>
      <c r="DF11" s="622"/>
      <c r="DG11" s="622"/>
      <c r="DH11" s="622"/>
      <c r="DI11" s="622"/>
      <c r="DJ11" s="622"/>
      <c r="DK11" s="622"/>
      <c r="DL11" s="622"/>
      <c r="DM11" s="622"/>
      <c r="DN11" s="622"/>
      <c r="DO11" s="622"/>
      <c r="DP11" s="623"/>
      <c r="DQ11" s="627">
        <v>58011</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21129</v>
      </c>
      <c r="S12" s="622"/>
      <c r="T12" s="622"/>
      <c r="U12" s="622"/>
      <c r="V12" s="622"/>
      <c r="W12" s="622"/>
      <c r="X12" s="622"/>
      <c r="Y12" s="623"/>
      <c r="Z12" s="659">
        <v>0.1</v>
      </c>
      <c r="AA12" s="659"/>
      <c r="AB12" s="659"/>
      <c r="AC12" s="659"/>
      <c r="AD12" s="660">
        <v>21129</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4985962</v>
      </c>
      <c r="BH12" s="622"/>
      <c r="BI12" s="622"/>
      <c r="BJ12" s="622"/>
      <c r="BK12" s="622"/>
      <c r="BL12" s="622"/>
      <c r="BM12" s="622"/>
      <c r="BN12" s="623"/>
      <c r="BO12" s="659">
        <v>39</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340662</v>
      </c>
      <c r="CS12" s="622"/>
      <c r="CT12" s="622"/>
      <c r="CU12" s="622"/>
      <c r="CV12" s="622"/>
      <c r="CW12" s="622"/>
      <c r="CX12" s="622"/>
      <c r="CY12" s="623"/>
      <c r="CZ12" s="659">
        <v>1.2</v>
      </c>
      <c r="DA12" s="659"/>
      <c r="DB12" s="659"/>
      <c r="DC12" s="659"/>
      <c r="DD12" s="627" t="s">
        <v>122</v>
      </c>
      <c r="DE12" s="622"/>
      <c r="DF12" s="622"/>
      <c r="DG12" s="622"/>
      <c r="DH12" s="622"/>
      <c r="DI12" s="622"/>
      <c r="DJ12" s="622"/>
      <c r="DK12" s="622"/>
      <c r="DL12" s="622"/>
      <c r="DM12" s="622"/>
      <c r="DN12" s="622"/>
      <c r="DO12" s="622"/>
      <c r="DP12" s="623"/>
      <c r="DQ12" s="627">
        <v>332567</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v>2741</v>
      </c>
      <c r="S13" s="622"/>
      <c r="T13" s="622"/>
      <c r="U13" s="622"/>
      <c r="V13" s="622"/>
      <c r="W13" s="622"/>
      <c r="X13" s="622"/>
      <c r="Y13" s="623"/>
      <c r="Z13" s="659">
        <v>0</v>
      </c>
      <c r="AA13" s="659"/>
      <c r="AB13" s="659"/>
      <c r="AC13" s="659"/>
      <c r="AD13" s="660">
        <v>2741</v>
      </c>
      <c r="AE13" s="660"/>
      <c r="AF13" s="660"/>
      <c r="AG13" s="660"/>
      <c r="AH13" s="660"/>
      <c r="AI13" s="660"/>
      <c r="AJ13" s="660"/>
      <c r="AK13" s="660"/>
      <c r="AL13" s="624">
        <v>0</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4974141</v>
      </c>
      <c r="BH13" s="622"/>
      <c r="BI13" s="622"/>
      <c r="BJ13" s="622"/>
      <c r="BK13" s="622"/>
      <c r="BL13" s="622"/>
      <c r="BM13" s="622"/>
      <c r="BN13" s="623"/>
      <c r="BO13" s="659">
        <v>38.9</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2492616</v>
      </c>
      <c r="CS13" s="622"/>
      <c r="CT13" s="622"/>
      <c r="CU13" s="622"/>
      <c r="CV13" s="622"/>
      <c r="CW13" s="622"/>
      <c r="CX13" s="622"/>
      <c r="CY13" s="623"/>
      <c r="CZ13" s="659">
        <v>8.4</v>
      </c>
      <c r="DA13" s="659"/>
      <c r="DB13" s="659"/>
      <c r="DC13" s="659"/>
      <c r="DD13" s="627">
        <v>1311344</v>
      </c>
      <c r="DE13" s="622"/>
      <c r="DF13" s="622"/>
      <c r="DG13" s="622"/>
      <c r="DH13" s="622"/>
      <c r="DI13" s="622"/>
      <c r="DJ13" s="622"/>
      <c r="DK13" s="622"/>
      <c r="DL13" s="622"/>
      <c r="DM13" s="622"/>
      <c r="DN13" s="622"/>
      <c r="DO13" s="622"/>
      <c r="DP13" s="623"/>
      <c r="DQ13" s="627">
        <v>1618279</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195562</v>
      </c>
      <c r="BH14" s="622"/>
      <c r="BI14" s="622"/>
      <c r="BJ14" s="622"/>
      <c r="BK14" s="622"/>
      <c r="BL14" s="622"/>
      <c r="BM14" s="622"/>
      <c r="BN14" s="623"/>
      <c r="BO14" s="659">
        <v>1.5</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1172212</v>
      </c>
      <c r="CS14" s="622"/>
      <c r="CT14" s="622"/>
      <c r="CU14" s="622"/>
      <c r="CV14" s="622"/>
      <c r="CW14" s="622"/>
      <c r="CX14" s="622"/>
      <c r="CY14" s="623"/>
      <c r="CZ14" s="659">
        <v>4</v>
      </c>
      <c r="DA14" s="659"/>
      <c r="DB14" s="659"/>
      <c r="DC14" s="659"/>
      <c r="DD14" s="627">
        <v>260161</v>
      </c>
      <c r="DE14" s="622"/>
      <c r="DF14" s="622"/>
      <c r="DG14" s="622"/>
      <c r="DH14" s="622"/>
      <c r="DI14" s="622"/>
      <c r="DJ14" s="622"/>
      <c r="DK14" s="622"/>
      <c r="DL14" s="622"/>
      <c r="DM14" s="622"/>
      <c r="DN14" s="622"/>
      <c r="DO14" s="622"/>
      <c r="DP14" s="623"/>
      <c r="DQ14" s="627">
        <v>930377</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53440</v>
      </c>
      <c r="S15" s="622"/>
      <c r="T15" s="622"/>
      <c r="U15" s="622"/>
      <c r="V15" s="622"/>
      <c r="W15" s="622"/>
      <c r="X15" s="622"/>
      <c r="Y15" s="623"/>
      <c r="Z15" s="659">
        <v>0.2</v>
      </c>
      <c r="AA15" s="659"/>
      <c r="AB15" s="659"/>
      <c r="AC15" s="659"/>
      <c r="AD15" s="660">
        <v>53440</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469135</v>
      </c>
      <c r="BH15" s="622"/>
      <c r="BI15" s="622"/>
      <c r="BJ15" s="622"/>
      <c r="BK15" s="622"/>
      <c r="BL15" s="622"/>
      <c r="BM15" s="622"/>
      <c r="BN15" s="623"/>
      <c r="BO15" s="659">
        <v>3.7</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3172233</v>
      </c>
      <c r="CS15" s="622"/>
      <c r="CT15" s="622"/>
      <c r="CU15" s="622"/>
      <c r="CV15" s="622"/>
      <c r="CW15" s="622"/>
      <c r="CX15" s="622"/>
      <c r="CY15" s="623"/>
      <c r="CZ15" s="659">
        <v>10.7</v>
      </c>
      <c r="DA15" s="659"/>
      <c r="DB15" s="659"/>
      <c r="DC15" s="659"/>
      <c r="DD15" s="627">
        <v>313475</v>
      </c>
      <c r="DE15" s="622"/>
      <c r="DF15" s="622"/>
      <c r="DG15" s="622"/>
      <c r="DH15" s="622"/>
      <c r="DI15" s="622"/>
      <c r="DJ15" s="622"/>
      <c r="DK15" s="622"/>
      <c r="DL15" s="622"/>
      <c r="DM15" s="622"/>
      <c r="DN15" s="622"/>
      <c r="DO15" s="622"/>
      <c r="DP15" s="623"/>
      <c r="DQ15" s="627">
        <v>2218160</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234724</v>
      </c>
      <c r="S16" s="622"/>
      <c r="T16" s="622"/>
      <c r="U16" s="622"/>
      <c r="V16" s="622"/>
      <c r="W16" s="622"/>
      <c r="X16" s="622"/>
      <c r="Y16" s="623"/>
      <c r="Z16" s="659">
        <v>0.8</v>
      </c>
      <c r="AA16" s="659"/>
      <c r="AB16" s="659"/>
      <c r="AC16" s="659"/>
      <c r="AD16" s="660">
        <v>234724</v>
      </c>
      <c r="AE16" s="660"/>
      <c r="AF16" s="660"/>
      <c r="AG16" s="660"/>
      <c r="AH16" s="660"/>
      <c r="AI16" s="660"/>
      <c r="AJ16" s="660"/>
      <c r="AK16" s="660"/>
      <c r="AL16" s="624">
        <v>1.3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69</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69</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531115</v>
      </c>
      <c r="S17" s="622"/>
      <c r="T17" s="622"/>
      <c r="U17" s="622"/>
      <c r="V17" s="622"/>
      <c r="W17" s="622"/>
      <c r="X17" s="622"/>
      <c r="Y17" s="623"/>
      <c r="Z17" s="659">
        <v>1.7</v>
      </c>
      <c r="AA17" s="659"/>
      <c r="AB17" s="659"/>
      <c r="AC17" s="659"/>
      <c r="AD17" s="660">
        <v>531115</v>
      </c>
      <c r="AE17" s="660"/>
      <c r="AF17" s="660"/>
      <c r="AG17" s="660"/>
      <c r="AH17" s="660"/>
      <c r="AI17" s="660"/>
      <c r="AJ17" s="660"/>
      <c r="AK17" s="660"/>
      <c r="AL17" s="624">
        <v>2.9</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2066176</v>
      </c>
      <c r="CS17" s="622"/>
      <c r="CT17" s="622"/>
      <c r="CU17" s="622"/>
      <c r="CV17" s="622"/>
      <c r="CW17" s="622"/>
      <c r="CX17" s="622"/>
      <c r="CY17" s="623"/>
      <c r="CZ17" s="659">
        <v>7</v>
      </c>
      <c r="DA17" s="659"/>
      <c r="DB17" s="659"/>
      <c r="DC17" s="659"/>
      <c r="DD17" s="627" t="s">
        <v>122</v>
      </c>
      <c r="DE17" s="622"/>
      <c r="DF17" s="622"/>
      <c r="DG17" s="622"/>
      <c r="DH17" s="622"/>
      <c r="DI17" s="622"/>
      <c r="DJ17" s="622"/>
      <c r="DK17" s="622"/>
      <c r="DL17" s="622"/>
      <c r="DM17" s="622"/>
      <c r="DN17" s="622"/>
      <c r="DO17" s="622"/>
      <c r="DP17" s="623"/>
      <c r="DQ17" s="627">
        <v>2055406</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125849</v>
      </c>
      <c r="S18" s="622"/>
      <c r="T18" s="622"/>
      <c r="U18" s="622"/>
      <c r="V18" s="622"/>
      <c r="W18" s="622"/>
      <c r="X18" s="622"/>
      <c r="Y18" s="623"/>
      <c r="Z18" s="659">
        <v>0.4</v>
      </c>
      <c r="AA18" s="659"/>
      <c r="AB18" s="659"/>
      <c r="AC18" s="659"/>
      <c r="AD18" s="660">
        <v>125849</v>
      </c>
      <c r="AE18" s="660"/>
      <c r="AF18" s="660"/>
      <c r="AG18" s="660"/>
      <c r="AH18" s="660"/>
      <c r="AI18" s="660"/>
      <c r="AJ18" s="660"/>
      <c r="AK18" s="660"/>
      <c r="AL18" s="624">
        <v>0.7</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403816</v>
      </c>
      <c r="S19" s="622"/>
      <c r="T19" s="622"/>
      <c r="U19" s="622"/>
      <c r="V19" s="622"/>
      <c r="W19" s="622"/>
      <c r="X19" s="622"/>
      <c r="Y19" s="623"/>
      <c r="Z19" s="659">
        <v>1.3</v>
      </c>
      <c r="AA19" s="659"/>
      <c r="AB19" s="659"/>
      <c r="AC19" s="659"/>
      <c r="AD19" s="660">
        <v>403816</v>
      </c>
      <c r="AE19" s="660"/>
      <c r="AF19" s="660"/>
      <c r="AG19" s="660"/>
      <c r="AH19" s="660"/>
      <c r="AI19" s="660"/>
      <c r="AJ19" s="660"/>
      <c r="AK19" s="660"/>
      <c r="AL19" s="624">
        <v>2.2000000000000002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1115650</v>
      </c>
      <c r="BH19" s="622"/>
      <c r="BI19" s="622"/>
      <c r="BJ19" s="622"/>
      <c r="BK19" s="622"/>
      <c r="BL19" s="622"/>
      <c r="BM19" s="622"/>
      <c r="BN19" s="623"/>
      <c r="BO19" s="659">
        <v>8.6999999999999993</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1450</v>
      </c>
      <c r="S20" s="622"/>
      <c r="T20" s="622"/>
      <c r="U20" s="622"/>
      <c r="V20" s="622"/>
      <c r="W20" s="622"/>
      <c r="X20" s="622"/>
      <c r="Y20" s="623"/>
      <c r="Z20" s="659">
        <v>0</v>
      </c>
      <c r="AA20" s="659"/>
      <c r="AB20" s="659"/>
      <c r="AC20" s="659"/>
      <c r="AD20" s="660">
        <v>1450</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1115650</v>
      </c>
      <c r="BH20" s="622"/>
      <c r="BI20" s="622"/>
      <c r="BJ20" s="622"/>
      <c r="BK20" s="622"/>
      <c r="BL20" s="622"/>
      <c r="BM20" s="622"/>
      <c r="BN20" s="623"/>
      <c r="BO20" s="659">
        <v>8.6999999999999993</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29589340</v>
      </c>
      <c r="CS20" s="622"/>
      <c r="CT20" s="622"/>
      <c r="CU20" s="622"/>
      <c r="CV20" s="622"/>
      <c r="CW20" s="622"/>
      <c r="CX20" s="622"/>
      <c r="CY20" s="623"/>
      <c r="CZ20" s="659">
        <v>100</v>
      </c>
      <c r="DA20" s="659"/>
      <c r="DB20" s="659"/>
      <c r="DC20" s="659"/>
      <c r="DD20" s="627">
        <v>2334863</v>
      </c>
      <c r="DE20" s="622"/>
      <c r="DF20" s="622"/>
      <c r="DG20" s="622"/>
      <c r="DH20" s="622"/>
      <c r="DI20" s="622"/>
      <c r="DJ20" s="622"/>
      <c r="DK20" s="622"/>
      <c r="DL20" s="622"/>
      <c r="DM20" s="622"/>
      <c r="DN20" s="622"/>
      <c r="DO20" s="622"/>
      <c r="DP20" s="623"/>
      <c r="DQ20" s="627">
        <v>21610236</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3101767</v>
      </c>
      <c r="S21" s="622"/>
      <c r="T21" s="622"/>
      <c r="U21" s="622"/>
      <c r="V21" s="622"/>
      <c r="W21" s="622"/>
      <c r="X21" s="622"/>
      <c r="Y21" s="623"/>
      <c r="Z21" s="659">
        <v>10</v>
      </c>
      <c r="AA21" s="659"/>
      <c r="AB21" s="659"/>
      <c r="AC21" s="659"/>
      <c r="AD21" s="660">
        <v>2863196</v>
      </c>
      <c r="AE21" s="660"/>
      <c r="AF21" s="660"/>
      <c r="AG21" s="660"/>
      <c r="AH21" s="660"/>
      <c r="AI21" s="660"/>
      <c r="AJ21" s="660"/>
      <c r="AK21" s="660"/>
      <c r="AL21" s="624">
        <v>15.8</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2863196</v>
      </c>
      <c r="S22" s="622"/>
      <c r="T22" s="622"/>
      <c r="U22" s="622"/>
      <c r="V22" s="622"/>
      <c r="W22" s="622"/>
      <c r="X22" s="622"/>
      <c r="Y22" s="623"/>
      <c r="Z22" s="659">
        <v>9.1999999999999993</v>
      </c>
      <c r="AA22" s="659"/>
      <c r="AB22" s="659"/>
      <c r="AC22" s="659"/>
      <c r="AD22" s="660">
        <v>2863196</v>
      </c>
      <c r="AE22" s="660"/>
      <c r="AF22" s="660"/>
      <c r="AG22" s="660"/>
      <c r="AH22" s="660"/>
      <c r="AI22" s="660"/>
      <c r="AJ22" s="660"/>
      <c r="AK22" s="660"/>
      <c r="AL22" s="624">
        <v>15.8</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238571</v>
      </c>
      <c r="S23" s="622"/>
      <c r="T23" s="622"/>
      <c r="U23" s="622"/>
      <c r="V23" s="622"/>
      <c r="W23" s="622"/>
      <c r="X23" s="622"/>
      <c r="Y23" s="623"/>
      <c r="Z23" s="659">
        <v>0.8</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1115650</v>
      </c>
      <c r="BH23" s="622"/>
      <c r="BI23" s="622"/>
      <c r="BJ23" s="622"/>
      <c r="BK23" s="622"/>
      <c r="BL23" s="622"/>
      <c r="BM23" s="622"/>
      <c r="BN23" s="623"/>
      <c r="BO23" s="659">
        <v>8.6999999999999993</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15664370</v>
      </c>
      <c r="CS24" s="677"/>
      <c r="CT24" s="677"/>
      <c r="CU24" s="677"/>
      <c r="CV24" s="677"/>
      <c r="CW24" s="677"/>
      <c r="CX24" s="677"/>
      <c r="CY24" s="702"/>
      <c r="CZ24" s="703">
        <v>52.9</v>
      </c>
      <c r="DA24" s="685"/>
      <c r="DB24" s="685"/>
      <c r="DC24" s="705"/>
      <c r="DD24" s="701">
        <v>10924772</v>
      </c>
      <c r="DE24" s="677"/>
      <c r="DF24" s="677"/>
      <c r="DG24" s="677"/>
      <c r="DH24" s="677"/>
      <c r="DI24" s="677"/>
      <c r="DJ24" s="677"/>
      <c r="DK24" s="702"/>
      <c r="DL24" s="701">
        <v>9947484</v>
      </c>
      <c r="DM24" s="677"/>
      <c r="DN24" s="677"/>
      <c r="DO24" s="677"/>
      <c r="DP24" s="677"/>
      <c r="DQ24" s="677"/>
      <c r="DR24" s="677"/>
      <c r="DS24" s="677"/>
      <c r="DT24" s="677"/>
      <c r="DU24" s="677"/>
      <c r="DV24" s="702"/>
      <c r="DW24" s="703">
        <v>54.6</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19340890</v>
      </c>
      <c r="S25" s="622"/>
      <c r="T25" s="622"/>
      <c r="U25" s="622"/>
      <c r="V25" s="622"/>
      <c r="W25" s="622"/>
      <c r="X25" s="622"/>
      <c r="Y25" s="623"/>
      <c r="Z25" s="659">
        <v>62.1</v>
      </c>
      <c r="AA25" s="659"/>
      <c r="AB25" s="659"/>
      <c r="AC25" s="659"/>
      <c r="AD25" s="660">
        <v>17986669</v>
      </c>
      <c r="AE25" s="660"/>
      <c r="AF25" s="660"/>
      <c r="AG25" s="660"/>
      <c r="AH25" s="660"/>
      <c r="AI25" s="660"/>
      <c r="AJ25" s="660"/>
      <c r="AK25" s="660"/>
      <c r="AL25" s="624">
        <v>99.2</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6165332</v>
      </c>
      <c r="CS25" s="634"/>
      <c r="CT25" s="634"/>
      <c r="CU25" s="634"/>
      <c r="CV25" s="634"/>
      <c r="CW25" s="634"/>
      <c r="CX25" s="634"/>
      <c r="CY25" s="635"/>
      <c r="CZ25" s="624">
        <v>20.8</v>
      </c>
      <c r="DA25" s="636"/>
      <c r="DB25" s="636"/>
      <c r="DC25" s="637"/>
      <c r="DD25" s="627">
        <v>5700351</v>
      </c>
      <c r="DE25" s="634"/>
      <c r="DF25" s="634"/>
      <c r="DG25" s="634"/>
      <c r="DH25" s="634"/>
      <c r="DI25" s="634"/>
      <c r="DJ25" s="634"/>
      <c r="DK25" s="635"/>
      <c r="DL25" s="627">
        <v>5690834</v>
      </c>
      <c r="DM25" s="634"/>
      <c r="DN25" s="634"/>
      <c r="DO25" s="634"/>
      <c r="DP25" s="634"/>
      <c r="DQ25" s="634"/>
      <c r="DR25" s="634"/>
      <c r="DS25" s="634"/>
      <c r="DT25" s="634"/>
      <c r="DU25" s="634"/>
      <c r="DV25" s="635"/>
      <c r="DW25" s="624">
        <v>31.2</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9693</v>
      </c>
      <c r="S26" s="622"/>
      <c r="T26" s="622"/>
      <c r="U26" s="622"/>
      <c r="V26" s="622"/>
      <c r="W26" s="622"/>
      <c r="X26" s="622"/>
      <c r="Y26" s="623"/>
      <c r="Z26" s="659">
        <v>0</v>
      </c>
      <c r="AA26" s="659"/>
      <c r="AB26" s="659"/>
      <c r="AC26" s="659"/>
      <c r="AD26" s="660">
        <v>9693</v>
      </c>
      <c r="AE26" s="660"/>
      <c r="AF26" s="660"/>
      <c r="AG26" s="660"/>
      <c r="AH26" s="660"/>
      <c r="AI26" s="660"/>
      <c r="AJ26" s="660"/>
      <c r="AK26" s="660"/>
      <c r="AL26" s="624">
        <v>0.1</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3505449</v>
      </c>
      <c r="CS26" s="622"/>
      <c r="CT26" s="622"/>
      <c r="CU26" s="622"/>
      <c r="CV26" s="622"/>
      <c r="CW26" s="622"/>
      <c r="CX26" s="622"/>
      <c r="CY26" s="623"/>
      <c r="CZ26" s="624">
        <v>11.8</v>
      </c>
      <c r="DA26" s="636"/>
      <c r="DB26" s="636"/>
      <c r="DC26" s="637"/>
      <c r="DD26" s="627">
        <v>3226596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47887</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12800912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7432862</v>
      </c>
      <c r="CS27" s="634"/>
      <c r="CT27" s="634"/>
      <c r="CU27" s="634"/>
      <c r="CV27" s="634"/>
      <c r="CW27" s="634"/>
      <c r="CX27" s="634"/>
      <c r="CY27" s="635"/>
      <c r="CZ27" s="624">
        <v>25.1</v>
      </c>
      <c r="DA27" s="636"/>
      <c r="DB27" s="636"/>
      <c r="DC27" s="637"/>
      <c r="DD27" s="627">
        <v>3169015</v>
      </c>
      <c r="DE27" s="634"/>
      <c r="DF27" s="634"/>
      <c r="DG27" s="634"/>
      <c r="DH27" s="634"/>
      <c r="DI27" s="634"/>
      <c r="DJ27" s="634"/>
      <c r="DK27" s="635"/>
      <c r="DL27" s="627">
        <v>2201244</v>
      </c>
      <c r="DM27" s="634"/>
      <c r="DN27" s="634"/>
      <c r="DO27" s="634"/>
      <c r="DP27" s="634"/>
      <c r="DQ27" s="634"/>
      <c r="DR27" s="634"/>
      <c r="DS27" s="634"/>
      <c r="DT27" s="634"/>
      <c r="DU27" s="634"/>
      <c r="DV27" s="635"/>
      <c r="DW27" s="624">
        <v>12.1</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291695</v>
      </c>
      <c r="S28" s="622"/>
      <c r="T28" s="622"/>
      <c r="U28" s="622"/>
      <c r="V28" s="622"/>
      <c r="W28" s="622"/>
      <c r="X28" s="622"/>
      <c r="Y28" s="623"/>
      <c r="Z28" s="659">
        <v>0.9</v>
      </c>
      <c r="AA28" s="659"/>
      <c r="AB28" s="659"/>
      <c r="AC28" s="659"/>
      <c r="AD28" s="660">
        <v>61000</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2066176</v>
      </c>
      <c r="CS28" s="622"/>
      <c r="CT28" s="622"/>
      <c r="CU28" s="622"/>
      <c r="CV28" s="622"/>
      <c r="CW28" s="622"/>
      <c r="CX28" s="622"/>
      <c r="CY28" s="623"/>
      <c r="CZ28" s="624">
        <v>7</v>
      </c>
      <c r="DA28" s="636"/>
      <c r="DB28" s="636"/>
      <c r="DC28" s="637"/>
      <c r="DD28" s="627">
        <v>2055406</v>
      </c>
      <c r="DE28" s="622"/>
      <c r="DF28" s="622"/>
      <c r="DG28" s="622"/>
      <c r="DH28" s="622"/>
      <c r="DI28" s="622"/>
      <c r="DJ28" s="622"/>
      <c r="DK28" s="623"/>
      <c r="DL28" s="627">
        <v>2055406</v>
      </c>
      <c r="DM28" s="622"/>
      <c r="DN28" s="622"/>
      <c r="DO28" s="622"/>
      <c r="DP28" s="622"/>
      <c r="DQ28" s="622"/>
      <c r="DR28" s="622"/>
      <c r="DS28" s="622"/>
      <c r="DT28" s="622"/>
      <c r="DU28" s="622"/>
      <c r="DV28" s="623"/>
      <c r="DW28" s="624">
        <v>11.3</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52835</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2066176</v>
      </c>
      <c r="CS29" s="634"/>
      <c r="CT29" s="634"/>
      <c r="CU29" s="634"/>
      <c r="CV29" s="634"/>
      <c r="CW29" s="634"/>
      <c r="CX29" s="634"/>
      <c r="CY29" s="635"/>
      <c r="CZ29" s="624">
        <v>7</v>
      </c>
      <c r="DA29" s="636"/>
      <c r="DB29" s="636"/>
      <c r="DC29" s="637"/>
      <c r="DD29" s="627">
        <v>2055406</v>
      </c>
      <c r="DE29" s="634"/>
      <c r="DF29" s="634"/>
      <c r="DG29" s="634"/>
      <c r="DH29" s="634"/>
      <c r="DI29" s="634"/>
      <c r="DJ29" s="634"/>
      <c r="DK29" s="635"/>
      <c r="DL29" s="627">
        <v>2055406</v>
      </c>
      <c r="DM29" s="634"/>
      <c r="DN29" s="634"/>
      <c r="DO29" s="634"/>
      <c r="DP29" s="634"/>
      <c r="DQ29" s="634"/>
      <c r="DR29" s="634"/>
      <c r="DS29" s="634"/>
      <c r="DT29" s="634"/>
      <c r="DU29" s="634"/>
      <c r="DV29" s="635"/>
      <c r="DW29" s="624">
        <v>11.3</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4928141</v>
      </c>
      <c r="S30" s="622"/>
      <c r="T30" s="622"/>
      <c r="U30" s="622"/>
      <c r="V30" s="622"/>
      <c r="W30" s="622"/>
      <c r="X30" s="622"/>
      <c r="Y30" s="623"/>
      <c r="Z30" s="659">
        <v>15.8</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2012048</v>
      </c>
      <c r="CS30" s="622"/>
      <c r="CT30" s="622"/>
      <c r="CU30" s="622"/>
      <c r="CV30" s="622"/>
      <c r="CW30" s="622"/>
      <c r="CX30" s="622"/>
      <c r="CY30" s="623"/>
      <c r="CZ30" s="624">
        <v>6.8</v>
      </c>
      <c r="DA30" s="636"/>
      <c r="DB30" s="636"/>
      <c r="DC30" s="637"/>
      <c r="DD30" s="627">
        <v>2001278</v>
      </c>
      <c r="DE30" s="622"/>
      <c r="DF30" s="622"/>
      <c r="DG30" s="622"/>
      <c r="DH30" s="622"/>
      <c r="DI30" s="622"/>
      <c r="DJ30" s="622"/>
      <c r="DK30" s="623"/>
      <c r="DL30" s="627">
        <v>2001278</v>
      </c>
      <c r="DM30" s="622"/>
      <c r="DN30" s="622"/>
      <c r="DO30" s="622"/>
      <c r="DP30" s="622"/>
      <c r="DQ30" s="622"/>
      <c r="DR30" s="622"/>
      <c r="DS30" s="622"/>
      <c r="DT30" s="622"/>
      <c r="DU30" s="622"/>
      <c r="DV30" s="623"/>
      <c r="DW30" s="624">
        <v>11</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99.5</v>
      </c>
      <c r="BH31" s="684"/>
      <c r="BI31" s="684"/>
      <c r="BJ31" s="684"/>
      <c r="BK31" s="684"/>
      <c r="BL31" s="684"/>
      <c r="BM31" s="685">
        <v>98.7</v>
      </c>
      <c r="BN31" s="684"/>
      <c r="BO31" s="684"/>
      <c r="BP31" s="684"/>
      <c r="BQ31" s="686"/>
      <c r="BR31" s="683">
        <v>99.5</v>
      </c>
      <c r="BS31" s="684"/>
      <c r="BT31" s="684"/>
      <c r="BU31" s="684"/>
      <c r="BV31" s="684"/>
      <c r="BW31" s="684"/>
      <c r="BX31" s="685">
        <v>98.7</v>
      </c>
      <c r="BY31" s="684"/>
      <c r="BZ31" s="684"/>
      <c r="CA31" s="684"/>
      <c r="CB31" s="686"/>
      <c r="CD31" s="642"/>
      <c r="CE31" s="643"/>
      <c r="CF31" s="618" t="s">
        <v>301</v>
      </c>
      <c r="CG31" s="619"/>
      <c r="CH31" s="619"/>
      <c r="CI31" s="619"/>
      <c r="CJ31" s="619"/>
      <c r="CK31" s="619"/>
      <c r="CL31" s="619"/>
      <c r="CM31" s="619"/>
      <c r="CN31" s="619"/>
      <c r="CO31" s="619"/>
      <c r="CP31" s="619"/>
      <c r="CQ31" s="620"/>
      <c r="CR31" s="621">
        <v>54128</v>
      </c>
      <c r="CS31" s="634"/>
      <c r="CT31" s="634"/>
      <c r="CU31" s="634"/>
      <c r="CV31" s="634"/>
      <c r="CW31" s="634"/>
      <c r="CX31" s="634"/>
      <c r="CY31" s="635"/>
      <c r="CZ31" s="624">
        <v>0.2</v>
      </c>
      <c r="DA31" s="636"/>
      <c r="DB31" s="636"/>
      <c r="DC31" s="637"/>
      <c r="DD31" s="627">
        <v>54128</v>
      </c>
      <c r="DE31" s="634"/>
      <c r="DF31" s="634"/>
      <c r="DG31" s="634"/>
      <c r="DH31" s="634"/>
      <c r="DI31" s="634"/>
      <c r="DJ31" s="634"/>
      <c r="DK31" s="635"/>
      <c r="DL31" s="627">
        <v>54128</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2046990</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99.3</v>
      </c>
      <c r="BH32" s="634"/>
      <c r="BI32" s="634"/>
      <c r="BJ32" s="634"/>
      <c r="BK32" s="634"/>
      <c r="BL32" s="634"/>
      <c r="BM32" s="625">
        <v>98.2</v>
      </c>
      <c r="BN32" s="634"/>
      <c r="BO32" s="634"/>
      <c r="BP32" s="634"/>
      <c r="BQ32" s="657"/>
      <c r="BR32" s="687">
        <v>99.2</v>
      </c>
      <c r="BS32" s="634"/>
      <c r="BT32" s="634"/>
      <c r="BU32" s="634"/>
      <c r="BV32" s="634"/>
      <c r="BW32" s="634"/>
      <c r="BX32" s="625">
        <v>98.1</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73671</v>
      </c>
      <c r="S33" s="622"/>
      <c r="T33" s="622"/>
      <c r="U33" s="622"/>
      <c r="V33" s="622"/>
      <c r="W33" s="622"/>
      <c r="X33" s="622"/>
      <c r="Y33" s="623"/>
      <c r="Z33" s="659">
        <v>0.2</v>
      </c>
      <c r="AA33" s="659"/>
      <c r="AB33" s="659"/>
      <c r="AC33" s="659"/>
      <c r="AD33" s="660">
        <v>32156</v>
      </c>
      <c r="AE33" s="660"/>
      <c r="AF33" s="660"/>
      <c r="AG33" s="660"/>
      <c r="AH33" s="660"/>
      <c r="AI33" s="660"/>
      <c r="AJ33" s="660"/>
      <c r="AK33" s="660"/>
      <c r="AL33" s="624">
        <v>0.2</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99.6</v>
      </c>
      <c r="BH33" s="606"/>
      <c r="BI33" s="606"/>
      <c r="BJ33" s="606"/>
      <c r="BK33" s="606"/>
      <c r="BL33" s="606"/>
      <c r="BM33" s="652">
        <v>99.1</v>
      </c>
      <c r="BN33" s="606"/>
      <c r="BO33" s="606"/>
      <c r="BP33" s="606"/>
      <c r="BQ33" s="669"/>
      <c r="BR33" s="682">
        <v>99.7</v>
      </c>
      <c r="BS33" s="606"/>
      <c r="BT33" s="606"/>
      <c r="BU33" s="606"/>
      <c r="BV33" s="606"/>
      <c r="BW33" s="606"/>
      <c r="BX33" s="652">
        <v>99.2</v>
      </c>
      <c r="BY33" s="606"/>
      <c r="BZ33" s="606"/>
      <c r="CA33" s="606"/>
      <c r="CB33" s="669"/>
      <c r="CD33" s="618" t="s">
        <v>308</v>
      </c>
      <c r="CE33" s="619"/>
      <c r="CF33" s="619"/>
      <c r="CG33" s="619"/>
      <c r="CH33" s="619"/>
      <c r="CI33" s="619"/>
      <c r="CJ33" s="619"/>
      <c r="CK33" s="619"/>
      <c r="CL33" s="619"/>
      <c r="CM33" s="619"/>
      <c r="CN33" s="619"/>
      <c r="CO33" s="619"/>
      <c r="CP33" s="619"/>
      <c r="CQ33" s="620"/>
      <c r="CR33" s="621">
        <v>11590038</v>
      </c>
      <c r="CS33" s="634"/>
      <c r="CT33" s="634"/>
      <c r="CU33" s="634"/>
      <c r="CV33" s="634"/>
      <c r="CW33" s="634"/>
      <c r="CX33" s="634"/>
      <c r="CY33" s="635"/>
      <c r="CZ33" s="624">
        <v>39.200000000000003</v>
      </c>
      <c r="DA33" s="636"/>
      <c r="DB33" s="636"/>
      <c r="DC33" s="637"/>
      <c r="DD33" s="627">
        <v>9975801</v>
      </c>
      <c r="DE33" s="634"/>
      <c r="DF33" s="634"/>
      <c r="DG33" s="634"/>
      <c r="DH33" s="634"/>
      <c r="DI33" s="634"/>
      <c r="DJ33" s="634"/>
      <c r="DK33" s="635"/>
      <c r="DL33" s="627">
        <v>7423214</v>
      </c>
      <c r="DM33" s="634"/>
      <c r="DN33" s="634"/>
      <c r="DO33" s="634"/>
      <c r="DP33" s="634"/>
      <c r="DQ33" s="634"/>
      <c r="DR33" s="634"/>
      <c r="DS33" s="634"/>
      <c r="DT33" s="634"/>
      <c r="DU33" s="634"/>
      <c r="DV33" s="635"/>
      <c r="DW33" s="624">
        <v>40.700000000000003</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68564</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5101137</v>
      </c>
      <c r="CS34" s="622"/>
      <c r="CT34" s="622"/>
      <c r="CU34" s="622"/>
      <c r="CV34" s="622"/>
      <c r="CW34" s="622"/>
      <c r="CX34" s="622"/>
      <c r="CY34" s="623"/>
      <c r="CZ34" s="624">
        <v>17.2</v>
      </c>
      <c r="DA34" s="636"/>
      <c r="DB34" s="636"/>
      <c r="DC34" s="637"/>
      <c r="DD34" s="627">
        <v>4077285</v>
      </c>
      <c r="DE34" s="622"/>
      <c r="DF34" s="622"/>
      <c r="DG34" s="622"/>
      <c r="DH34" s="622"/>
      <c r="DI34" s="622"/>
      <c r="DJ34" s="622"/>
      <c r="DK34" s="623"/>
      <c r="DL34" s="627">
        <v>3760706</v>
      </c>
      <c r="DM34" s="622"/>
      <c r="DN34" s="622"/>
      <c r="DO34" s="622"/>
      <c r="DP34" s="622"/>
      <c r="DQ34" s="622"/>
      <c r="DR34" s="622"/>
      <c r="DS34" s="622"/>
      <c r="DT34" s="622"/>
      <c r="DU34" s="622"/>
      <c r="DV34" s="623"/>
      <c r="DW34" s="624">
        <v>20.6</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919793</v>
      </c>
      <c r="S35" s="622"/>
      <c r="T35" s="622"/>
      <c r="U35" s="622"/>
      <c r="V35" s="622"/>
      <c r="W35" s="622"/>
      <c r="X35" s="622"/>
      <c r="Y35" s="623"/>
      <c r="Z35" s="659">
        <v>3</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217584</v>
      </c>
      <c r="CS35" s="634"/>
      <c r="CT35" s="634"/>
      <c r="CU35" s="634"/>
      <c r="CV35" s="634"/>
      <c r="CW35" s="634"/>
      <c r="CX35" s="634"/>
      <c r="CY35" s="635"/>
      <c r="CZ35" s="624">
        <v>0.7</v>
      </c>
      <c r="DA35" s="636"/>
      <c r="DB35" s="636"/>
      <c r="DC35" s="637"/>
      <c r="DD35" s="627">
        <v>182341</v>
      </c>
      <c r="DE35" s="634"/>
      <c r="DF35" s="634"/>
      <c r="DG35" s="634"/>
      <c r="DH35" s="634"/>
      <c r="DI35" s="634"/>
      <c r="DJ35" s="634"/>
      <c r="DK35" s="635"/>
      <c r="DL35" s="627">
        <v>74383</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1461848</v>
      </c>
      <c r="S36" s="622"/>
      <c r="T36" s="622"/>
      <c r="U36" s="622"/>
      <c r="V36" s="622"/>
      <c r="W36" s="622"/>
      <c r="X36" s="622"/>
      <c r="Y36" s="623"/>
      <c r="Z36" s="659">
        <v>4.7</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4047406</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27861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2169858</v>
      </c>
      <c r="CS36" s="622"/>
      <c r="CT36" s="622"/>
      <c r="CU36" s="622"/>
      <c r="CV36" s="622"/>
      <c r="CW36" s="622"/>
      <c r="CX36" s="622"/>
      <c r="CY36" s="623"/>
      <c r="CZ36" s="624">
        <v>7.3</v>
      </c>
      <c r="DA36" s="636"/>
      <c r="DB36" s="636"/>
      <c r="DC36" s="637"/>
      <c r="DD36" s="627">
        <v>2091423</v>
      </c>
      <c r="DE36" s="622"/>
      <c r="DF36" s="622"/>
      <c r="DG36" s="622"/>
      <c r="DH36" s="622"/>
      <c r="DI36" s="622"/>
      <c r="DJ36" s="622"/>
      <c r="DK36" s="623"/>
      <c r="DL36" s="627">
        <v>1577562</v>
      </c>
      <c r="DM36" s="622"/>
      <c r="DN36" s="622"/>
      <c r="DO36" s="622"/>
      <c r="DP36" s="622"/>
      <c r="DQ36" s="622"/>
      <c r="DR36" s="622"/>
      <c r="DS36" s="622"/>
      <c r="DT36" s="622"/>
      <c r="DU36" s="622"/>
      <c r="DV36" s="623"/>
      <c r="DW36" s="624">
        <v>8.6999999999999993</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912735</v>
      </c>
      <c r="S37" s="622"/>
      <c r="T37" s="622"/>
      <c r="U37" s="622"/>
      <c r="V37" s="622"/>
      <c r="W37" s="622"/>
      <c r="X37" s="622"/>
      <c r="Y37" s="623"/>
      <c r="Z37" s="659">
        <v>2.9</v>
      </c>
      <c r="AA37" s="659"/>
      <c r="AB37" s="659"/>
      <c r="AC37" s="659"/>
      <c r="AD37" s="660">
        <v>43749</v>
      </c>
      <c r="AE37" s="660"/>
      <c r="AF37" s="660"/>
      <c r="AG37" s="660"/>
      <c r="AH37" s="660"/>
      <c r="AI37" s="660"/>
      <c r="AJ37" s="660"/>
      <c r="AK37" s="660"/>
      <c r="AL37" s="624">
        <v>0.2</v>
      </c>
      <c r="AM37" s="625"/>
      <c r="AN37" s="625"/>
      <c r="AO37" s="661"/>
      <c r="AQ37" s="654" t="s">
        <v>320</v>
      </c>
      <c r="AR37" s="655"/>
      <c r="AS37" s="655"/>
      <c r="AT37" s="655"/>
      <c r="AU37" s="655"/>
      <c r="AV37" s="655"/>
      <c r="AW37" s="655"/>
      <c r="AX37" s="655"/>
      <c r="AY37" s="656"/>
      <c r="AZ37" s="621">
        <v>514999</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-329088</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550980</v>
      </c>
      <c r="CS37" s="634"/>
      <c r="CT37" s="634"/>
      <c r="CU37" s="634"/>
      <c r="CV37" s="634"/>
      <c r="CW37" s="634"/>
      <c r="CX37" s="634"/>
      <c r="CY37" s="635"/>
      <c r="CZ37" s="624">
        <v>1.9</v>
      </c>
      <c r="DA37" s="636"/>
      <c r="DB37" s="636"/>
      <c r="DC37" s="637"/>
      <c r="DD37" s="627">
        <v>550980</v>
      </c>
      <c r="DE37" s="634"/>
      <c r="DF37" s="634"/>
      <c r="DG37" s="634"/>
      <c r="DH37" s="634"/>
      <c r="DI37" s="634"/>
      <c r="DJ37" s="634"/>
      <c r="DK37" s="635"/>
      <c r="DL37" s="627">
        <v>432775</v>
      </c>
      <c r="DM37" s="634"/>
      <c r="DN37" s="634"/>
      <c r="DO37" s="634"/>
      <c r="DP37" s="634"/>
      <c r="DQ37" s="634"/>
      <c r="DR37" s="634"/>
      <c r="DS37" s="634"/>
      <c r="DT37" s="634"/>
      <c r="DU37" s="634"/>
      <c r="DV37" s="635"/>
      <c r="DW37" s="624">
        <v>2.4</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1001053</v>
      </c>
      <c r="S38" s="622"/>
      <c r="T38" s="622"/>
      <c r="U38" s="622"/>
      <c r="V38" s="622"/>
      <c r="W38" s="622"/>
      <c r="X38" s="622"/>
      <c r="Y38" s="623"/>
      <c r="Z38" s="659">
        <v>3.2</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395200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8570</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3124287</v>
      </c>
      <c r="CS38" s="622"/>
      <c r="CT38" s="622"/>
      <c r="CU38" s="622"/>
      <c r="CV38" s="622"/>
      <c r="CW38" s="622"/>
      <c r="CX38" s="622"/>
      <c r="CY38" s="623"/>
      <c r="CZ38" s="624">
        <v>10.6</v>
      </c>
      <c r="DA38" s="636"/>
      <c r="DB38" s="636"/>
      <c r="DC38" s="637"/>
      <c r="DD38" s="627">
        <v>2666199</v>
      </c>
      <c r="DE38" s="622"/>
      <c r="DF38" s="622"/>
      <c r="DG38" s="622"/>
      <c r="DH38" s="622"/>
      <c r="DI38" s="622"/>
      <c r="DJ38" s="622"/>
      <c r="DK38" s="623"/>
      <c r="DL38" s="627">
        <v>2010563</v>
      </c>
      <c r="DM38" s="622"/>
      <c r="DN38" s="622"/>
      <c r="DO38" s="622"/>
      <c r="DP38" s="622"/>
      <c r="DQ38" s="622"/>
      <c r="DR38" s="622"/>
      <c r="DS38" s="622"/>
      <c r="DT38" s="622"/>
      <c r="DU38" s="622"/>
      <c r="DV38" s="623"/>
      <c r="DW38" s="624">
        <v>11</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12920</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12540</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676572</v>
      </c>
      <c r="CS39" s="634"/>
      <c r="CT39" s="634"/>
      <c r="CU39" s="634"/>
      <c r="CV39" s="634"/>
      <c r="CW39" s="634"/>
      <c r="CX39" s="634"/>
      <c r="CY39" s="635"/>
      <c r="CZ39" s="624">
        <v>2.2999999999999998</v>
      </c>
      <c r="DA39" s="636"/>
      <c r="DB39" s="636"/>
      <c r="DC39" s="637"/>
      <c r="DD39" s="627">
        <v>657953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93053</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120</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300600</v>
      </c>
      <c r="CS40" s="622"/>
      <c r="CT40" s="622"/>
      <c r="CU40" s="622"/>
      <c r="CV40" s="622"/>
      <c r="CW40" s="622"/>
      <c r="CX40" s="622"/>
      <c r="CY40" s="623"/>
      <c r="CZ40" s="624">
        <v>1</v>
      </c>
      <c r="DA40" s="636"/>
      <c r="DB40" s="636"/>
      <c r="DC40" s="637"/>
      <c r="DD40" s="627">
        <v>300600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31155795</v>
      </c>
      <c r="S41" s="646"/>
      <c r="T41" s="646"/>
      <c r="U41" s="646"/>
      <c r="V41" s="646"/>
      <c r="W41" s="646"/>
      <c r="X41" s="646"/>
      <c r="Y41" s="649"/>
      <c r="Z41" s="650">
        <v>100</v>
      </c>
      <c r="AA41" s="650"/>
      <c r="AB41" s="650"/>
      <c r="AC41" s="650"/>
      <c r="AD41" s="651">
        <v>18133267</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808832</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2315455</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370</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2334932</v>
      </c>
      <c r="CS42" s="634"/>
      <c r="CT42" s="634"/>
      <c r="CU42" s="634"/>
      <c r="CV42" s="634"/>
      <c r="CW42" s="634"/>
      <c r="CX42" s="634"/>
      <c r="CY42" s="635"/>
      <c r="CZ42" s="624">
        <v>7.9</v>
      </c>
      <c r="DA42" s="636"/>
      <c r="DB42" s="636"/>
      <c r="DC42" s="637"/>
      <c r="DD42" s="627">
        <v>709663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94781</v>
      </c>
      <c r="CS43" s="634"/>
      <c r="CT43" s="634"/>
      <c r="CU43" s="634"/>
      <c r="CV43" s="634"/>
      <c r="CW43" s="634"/>
      <c r="CX43" s="634"/>
      <c r="CY43" s="635"/>
      <c r="CZ43" s="624">
        <v>0.3</v>
      </c>
      <c r="DA43" s="636"/>
      <c r="DB43" s="636"/>
      <c r="DC43" s="637"/>
      <c r="DD43" s="627">
        <v>94781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2334863</v>
      </c>
      <c r="CS44" s="622"/>
      <c r="CT44" s="622"/>
      <c r="CU44" s="622"/>
      <c r="CV44" s="622"/>
      <c r="CW44" s="622"/>
      <c r="CX44" s="622"/>
      <c r="CY44" s="623"/>
      <c r="CZ44" s="624">
        <v>7.9</v>
      </c>
      <c r="DA44" s="625"/>
      <c r="DB44" s="625"/>
      <c r="DC44" s="626"/>
      <c r="DD44" s="627">
        <v>709594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836708</v>
      </c>
      <c r="CS45" s="634"/>
      <c r="CT45" s="634"/>
      <c r="CU45" s="634"/>
      <c r="CV45" s="634"/>
      <c r="CW45" s="634"/>
      <c r="CX45" s="634"/>
      <c r="CY45" s="635"/>
      <c r="CZ45" s="624">
        <v>2.8</v>
      </c>
      <c r="DA45" s="636"/>
      <c r="DB45" s="636"/>
      <c r="DC45" s="637"/>
      <c r="DD45" s="627">
        <v>66720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1498155</v>
      </c>
      <c r="CS46" s="622"/>
      <c r="CT46" s="622"/>
      <c r="CU46" s="622"/>
      <c r="CV46" s="622"/>
      <c r="CW46" s="622"/>
      <c r="CX46" s="622"/>
      <c r="CY46" s="623"/>
      <c r="CZ46" s="624">
        <v>5.0999999999999996</v>
      </c>
      <c r="DA46" s="625"/>
      <c r="DB46" s="625"/>
      <c r="DC46" s="626"/>
      <c r="DD46" s="627">
        <v>642874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69</v>
      </c>
      <c r="CS47" s="634"/>
      <c r="CT47" s="634"/>
      <c r="CU47" s="634"/>
      <c r="CV47" s="634"/>
      <c r="CW47" s="634"/>
      <c r="CX47" s="634"/>
      <c r="CY47" s="635"/>
      <c r="CZ47" s="624">
        <v>0</v>
      </c>
      <c r="DA47" s="636"/>
      <c r="DB47" s="636"/>
      <c r="DC47" s="637"/>
      <c r="DD47" s="627">
        <v>69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29589340</v>
      </c>
      <c r="CS49" s="606"/>
      <c r="CT49" s="606"/>
      <c r="CU49" s="606"/>
      <c r="CV49" s="606"/>
      <c r="CW49" s="606"/>
      <c r="CX49" s="606"/>
      <c r="CY49" s="607"/>
      <c r="CZ49" s="608">
        <v>100</v>
      </c>
      <c r="DA49" s="609"/>
      <c r="DB49" s="609"/>
      <c r="DC49" s="610"/>
      <c r="DD49" s="611">
        <v>21610236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wvnA00XRTEqxVPB8xnV10xC4wAHuu9o1N33I/OYohksXWqvckuqZSaq9ND1dazX4Hj1IMXdBxJW1GLKDTUhGQ==" saltValue="JleAkjiTVjozdYZ8Fv3r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31201</v>
      </c>
      <c r="R7" s="1103"/>
      <c r="S7" s="1103"/>
      <c r="T7" s="1103"/>
      <c r="U7" s="1103"/>
      <c r="V7" s="1103">
        <v>29636</v>
      </c>
      <c r="W7" s="1103"/>
      <c r="X7" s="1103"/>
      <c r="Y7" s="1103"/>
      <c r="Z7" s="1103"/>
      <c r="AA7" s="1103">
        <v>1565</v>
      </c>
      <c r="AB7" s="1103"/>
      <c r="AC7" s="1103"/>
      <c r="AD7" s="1103"/>
      <c r="AE7" s="1104"/>
      <c r="AF7" s="1105">
        <v>1280</v>
      </c>
      <c r="AG7" s="1106"/>
      <c r="AH7" s="1106"/>
      <c r="AI7" s="1106"/>
      <c r="AJ7" s="1107"/>
      <c r="AK7" s="1108">
        <v>920</v>
      </c>
      <c r="AL7" s="1109"/>
      <c r="AM7" s="1109"/>
      <c r="AN7" s="1109"/>
      <c r="AO7" s="1109"/>
      <c r="AP7" s="1109">
        <v>17398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376</v>
      </c>
      <c r="C8" s="1031"/>
      <c r="D8" s="1031"/>
      <c r="E8" s="1031"/>
      <c r="F8" s="1031"/>
      <c r="G8" s="1031"/>
      <c r="H8" s="1031"/>
      <c r="I8" s="1031"/>
      <c r="J8" s="1031"/>
      <c r="K8" s="1031"/>
      <c r="L8" s="1031"/>
      <c r="M8" s="1031"/>
      <c r="N8" s="1031"/>
      <c r="O8" s="1031"/>
      <c r="P8" s="1032"/>
      <c r="Q8" s="1038">
        <v>154</v>
      </c>
      <c r="R8" s="1039"/>
      <c r="S8" s="1039"/>
      <c r="T8" s="1039"/>
      <c r="U8" s="1039"/>
      <c r="V8" s="1039">
        <v>154</v>
      </c>
      <c r="W8" s="1039"/>
      <c r="X8" s="1039"/>
      <c r="Y8" s="1039"/>
      <c r="Z8" s="1039"/>
      <c r="AA8" s="1039" t="s">
        <v>549</v>
      </c>
      <c r="AB8" s="1039"/>
      <c r="AC8" s="1039"/>
      <c r="AD8" s="1039"/>
      <c r="AE8" s="1040"/>
      <c r="AF8" s="1035" t="s">
        <v>122</v>
      </c>
      <c r="AG8" s="1036"/>
      <c r="AH8" s="1036"/>
      <c r="AI8" s="1036"/>
      <c r="AJ8" s="1037"/>
      <c r="AK8" s="1080">
        <v>111</v>
      </c>
      <c r="AL8" s="1081"/>
      <c r="AM8" s="1081"/>
      <c r="AN8" s="1081"/>
      <c r="AO8" s="1081"/>
      <c r="AP8" s="1081">
        <v>134</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t="s">
        <v>377</v>
      </c>
      <c r="C9" s="1031"/>
      <c r="D9" s="1031"/>
      <c r="E9" s="1031"/>
      <c r="F9" s="1031"/>
      <c r="G9" s="1031"/>
      <c r="H9" s="1031"/>
      <c r="I9" s="1031"/>
      <c r="J9" s="1031"/>
      <c r="K9" s="1031"/>
      <c r="L9" s="1031"/>
      <c r="M9" s="1031"/>
      <c r="N9" s="1031"/>
      <c r="O9" s="1031"/>
      <c r="P9" s="1032"/>
      <c r="Q9" s="1038">
        <v>41</v>
      </c>
      <c r="R9" s="1039"/>
      <c r="S9" s="1039"/>
      <c r="T9" s="1039"/>
      <c r="U9" s="1039"/>
      <c r="V9" s="1039">
        <v>40</v>
      </c>
      <c r="W9" s="1039"/>
      <c r="X9" s="1039"/>
      <c r="Y9" s="1039"/>
      <c r="Z9" s="1039"/>
      <c r="AA9" s="1039">
        <v>1</v>
      </c>
      <c r="AB9" s="1039"/>
      <c r="AC9" s="1039"/>
      <c r="AD9" s="1039"/>
      <c r="AE9" s="1040"/>
      <c r="AF9" s="1035">
        <v>1</v>
      </c>
      <c r="AG9" s="1036"/>
      <c r="AH9" s="1036"/>
      <c r="AI9" s="1036"/>
      <c r="AJ9" s="1037"/>
      <c r="AK9" s="1080" t="s">
        <v>549</v>
      </c>
      <c r="AL9" s="1081"/>
      <c r="AM9" s="1081"/>
      <c r="AN9" s="1081"/>
      <c r="AO9" s="1081"/>
      <c r="AP9" s="1081">
        <v>31</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379</v>
      </c>
      <c r="B23" s="937" t="s">
        <v>380</v>
      </c>
      <c r="C23" s="938"/>
      <c r="D23" s="938"/>
      <c r="E23" s="938"/>
      <c r="F23" s="938"/>
      <c r="G23" s="938"/>
      <c r="H23" s="938"/>
      <c r="I23" s="938"/>
      <c r="J23" s="938"/>
      <c r="K23" s="938"/>
      <c r="L23" s="938"/>
      <c r="M23" s="938"/>
      <c r="N23" s="938"/>
      <c r="O23" s="938"/>
      <c r="P23" s="948"/>
      <c r="Q23" s="1067">
        <v>31156</v>
      </c>
      <c r="R23" s="1061"/>
      <c r="S23" s="1061"/>
      <c r="T23" s="1061"/>
      <c r="U23" s="1061"/>
      <c r="V23" s="1061">
        <v>29589</v>
      </c>
      <c r="W23" s="1061"/>
      <c r="X23" s="1061"/>
      <c r="Y23" s="1061"/>
      <c r="Z23" s="1061"/>
      <c r="AA23" s="1061">
        <v>1566</v>
      </c>
      <c r="AB23" s="1061"/>
      <c r="AC23" s="1061"/>
      <c r="AD23" s="1061"/>
      <c r="AE23" s="1068"/>
      <c r="AF23" s="1069">
        <v>1281</v>
      </c>
      <c r="AG23" s="1061"/>
      <c r="AH23" s="1061"/>
      <c r="AI23" s="1061"/>
      <c r="AJ23" s="1070"/>
      <c r="AK23" s="1071"/>
      <c r="AL23" s="1072"/>
      <c r="AM23" s="1072"/>
      <c r="AN23" s="1072"/>
      <c r="AO23" s="1072"/>
      <c r="AP23" s="1061">
        <v>17563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391</v>
      </c>
      <c r="C28" s="1048"/>
      <c r="D28" s="1048"/>
      <c r="E28" s="1048"/>
      <c r="F28" s="1048"/>
      <c r="G28" s="1048"/>
      <c r="H28" s="1048"/>
      <c r="I28" s="1048"/>
      <c r="J28" s="1048"/>
      <c r="K28" s="1048"/>
      <c r="L28" s="1048"/>
      <c r="M28" s="1048"/>
      <c r="N28" s="1048"/>
      <c r="O28" s="1048"/>
      <c r="P28" s="1049"/>
      <c r="Q28" s="1050">
        <v>7137</v>
      </c>
      <c r="R28" s="1051"/>
      <c r="S28" s="1051"/>
      <c r="T28" s="1051"/>
      <c r="U28" s="1051"/>
      <c r="V28" s="1051">
        <v>7109</v>
      </c>
      <c r="W28" s="1051"/>
      <c r="X28" s="1051"/>
      <c r="Y28" s="1051"/>
      <c r="Z28" s="1051"/>
      <c r="AA28" s="1051">
        <v>28</v>
      </c>
      <c r="AB28" s="1051"/>
      <c r="AC28" s="1051"/>
      <c r="AD28" s="1051"/>
      <c r="AE28" s="1052"/>
      <c r="AF28" s="1053">
        <v>28</v>
      </c>
      <c r="AG28" s="1051"/>
      <c r="AH28" s="1051"/>
      <c r="AI28" s="1051"/>
      <c r="AJ28" s="1054"/>
      <c r="AK28" s="1042">
        <v>888</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392</v>
      </c>
      <c r="C29" s="1031"/>
      <c r="D29" s="1031"/>
      <c r="E29" s="1031"/>
      <c r="F29" s="1031"/>
      <c r="G29" s="1031"/>
      <c r="H29" s="1031"/>
      <c r="I29" s="1031"/>
      <c r="J29" s="1031"/>
      <c r="K29" s="1031"/>
      <c r="L29" s="1031"/>
      <c r="M29" s="1031"/>
      <c r="N29" s="1031"/>
      <c r="O29" s="1031"/>
      <c r="P29" s="1032"/>
      <c r="Q29" s="1038">
        <v>6945</v>
      </c>
      <c r="R29" s="1039"/>
      <c r="S29" s="1039"/>
      <c r="T29" s="1039"/>
      <c r="U29" s="1039"/>
      <c r="V29" s="1039">
        <v>6792</v>
      </c>
      <c r="W29" s="1039"/>
      <c r="X29" s="1039"/>
      <c r="Y29" s="1039"/>
      <c r="Z29" s="1039"/>
      <c r="AA29" s="1039">
        <v>154</v>
      </c>
      <c r="AB29" s="1039"/>
      <c r="AC29" s="1039"/>
      <c r="AD29" s="1039"/>
      <c r="AE29" s="1040"/>
      <c r="AF29" s="1035">
        <v>154</v>
      </c>
      <c r="AG29" s="1036"/>
      <c r="AH29" s="1036"/>
      <c r="AI29" s="1036"/>
      <c r="AJ29" s="1037"/>
      <c r="AK29" s="980">
        <v>1443</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393</v>
      </c>
      <c r="C30" s="1031"/>
      <c r="D30" s="1031"/>
      <c r="E30" s="1031"/>
      <c r="F30" s="1031"/>
      <c r="G30" s="1031"/>
      <c r="H30" s="1031"/>
      <c r="I30" s="1031"/>
      <c r="J30" s="1031"/>
      <c r="K30" s="1031"/>
      <c r="L30" s="1031"/>
      <c r="M30" s="1031"/>
      <c r="N30" s="1031"/>
      <c r="O30" s="1031"/>
      <c r="P30" s="1032"/>
      <c r="Q30" s="1038">
        <v>1734</v>
      </c>
      <c r="R30" s="1039"/>
      <c r="S30" s="1039"/>
      <c r="T30" s="1039"/>
      <c r="U30" s="1039"/>
      <c r="V30" s="1039">
        <v>1725</v>
      </c>
      <c r="W30" s="1039"/>
      <c r="X30" s="1039"/>
      <c r="Y30" s="1039"/>
      <c r="Z30" s="1039"/>
      <c r="AA30" s="1039">
        <v>10</v>
      </c>
      <c r="AB30" s="1039"/>
      <c r="AC30" s="1039"/>
      <c r="AD30" s="1039"/>
      <c r="AE30" s="1040"/>
      <c r="AF30" s="1035">
        <v>10</v>
      </c>
      <c r="AG30" s="1036"/>
      <c r="AH30" s="1036"/>
      <c r="AI30" s="1036"/>
      <c r="AJ30" s="1037"/>
      <c r="AK30" s="980">
        <v>251</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394</v>
      </c>
      <c r="C31" s="1031"/>
      <c r="D31" s="1031"/>
      <c r="E31" s="1031"/>
      <c r="F31" s="1031"/>
      <c r="G31" s="1031"/>
      <c r="H31" s="1031"/>
      <c r="I31" s="1031"/>
      <c r="J31" s="1031"/>
      <c r="K31" s="1031"/>
      <c r="L31" s="1031"/>
      <c r="M31" s="1031"/>
      <c r="N31" s="1031"/>
      <c r="O31" s="1031"/>
      <c r="P31" s="1032"/>
      <c r="Q31" s="1038">
        <v>1519</v>
      </c>
      <c r="R31" s="1039"/>
      <c r="S31" s="1039"/>
      <c r="T31" s="1039"/>
      <c r="U31" s="1039"/>
      <c r="V31" s="1039">
        <v>1289</v>
      </c>
      <c r="W31" s="1039"/>
      <c r="X31" s="1039"/>
      <c r="Y31" s="1039"/>
      <c r="Z31" s="1039"/>
      <c r="AA31" s="1039">
        <v>230</v>
      </c>
      <c r="AB31" s="1039"/>
      <c r="AC31" s="1039"/>
      <c r="AD31" s="1039"/>
      <c r="AE31" s="1040"/>
      <c r="AF31" s="1035">
        <v>1388</v>
      </c>
      <c r="AG31" s="1036"/>
      <c r="AH31" s="1036"/>
      <c r="AI31" s="1036"/>
      <c r="AJ31" s="1037"/>
      <c r="AK31" s="980">
        <v>14</v>
      </c>
      <c r="AL31" s="971"/>
      <c r="AM31" s="971"/>
      <c r="AN31" s="971"/>
      <c r="AO31" s="971"/>
      <c r="AP31" s="971">
        <v>453</v>
      </c>
      <c r="AQ31" s="971"/>
      <c r="AR31" s="971"/>
      <c r="AS31" s="971"/>
      <c r="AT31" s="971"/>
      <c r="AU31" s="971">
        <v>4</v>
      </c>
      <c r="AV31" s="971"/>
      <c r="AW31" s="971"/>
      <c r="AX31" s="971"/>
      <c r="AY31" s="971"/>
      <c r="AZ31" s="1041" t="s">
        <v>549</v>
      </c>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396</v>
      </c>
      <c r="C32" s="1031"/>
      <c r="D32" s="1031"/>
      <c r="E32" s="1031"/>
      <c r="F32" s="1031"/>
      <c r="G32" s="1031"/>
      <c r="H32" s="1031"/>
      <c r="I32" s="1031"/>
      <c r="J32" s="1031"/>
      <c r="K32" s="1031"/>
      <c r="L32" s="1031"/>
      <c r="M32" s="1031"/>
      <c r="N32" s="1031"/>
      <c r="O32" s="1031"/>
      <c r="P32" s="1032"/>
      <c r="Q32" s="1038">
        <v>1973</v>
      </c>
      <c r="R32" s="1039"/>
      <c r="S32" s="1039"/>
      <c r="T32" s="1039"/>
      <c r="U32" s="1039"/>
      <c r="V32" s="1039">
        <v>1965</v>
      </c>
      <c r="W32" s="1039"/>
      <c r="X32" s="1039"/>
      <c r="Y32" s="1039"/>
      <c r="Z32" s="1039"/>
      <c r="AA32" s="1039">
        <v>8</v>
      </c>
      <c r="AB32" s="1039"/>
      <c r="AC32" s="1039"/>
      <c r="AD32" s="1039"/>
      <c r="AE32" s="1040"/>
      <c r="AF32" s="1035">
        <v>413</v>
      </c>
      <c r="AG32" s="1036"/>
      <c r="AH32" s="1036"/>
      <c r="AI32" s="1036"/>
      <c r="AJ32" s="1037"/>
      <c r="AK32" s="980">
        <v>516</v>
      </c>
      <c r="AL32" s="971"/>
      <c r="AM32" s="971"/>
      <c r="AN32" s="971"/>
      <c r="AO32" s="971"/>
      <c r="AP32" s="971">
        <v>9312</v>
      </c>
      <c r="AQ32" s="971"/>
      <c r="AR32" s="971"/>
      <c r="AS32" s="971"/>
      <c r="AT32" s="971"/>
      <c r="AU32" s="971">
        <v>3315</v>
      </c>
      <c r="AV32" s="971"/>
      <c r="AW32" s="971"/>
      <c r="AX32" s="971"/>
      <c r="AY32" s="971"/>
      <c r="AZ32" s="1041" t="s">
        <v>549</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379</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1993</v>
      </c>
      <c r="AG63" s="959"/>
      <c r="AH63" s="959"/>
      <c r="AI63" s="959"/>
      <c r="AJ63" s="1022"/>
      <c r="AK63" s="1023"/>
      <c r="AL63" s="963"/>
      <c r="AM63" s="963"/>
      <c r="AN63" s="963"/>
      <c r="AO63" s="963"/>
      <c r="AP63" s="959">
        <v>9765</v>
      </c>
      <c r="AQ63" s="959"/>
      <c r="AR63" s="959"/>
      <c r="AS63" s="959"/>
      <c r="AT63" s="959"/>
      <c r="AU63" s="959">
        <v>3319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401</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550</v>
      </c>
      <c r="C68" s="986"/>
      <c r="D68" s="986"/>
      <c r="E68" s="986"/>
      <c r="F68" s="986"/>
      <c r="G68" s="986"/>
      <c r="H68" s="986"/>
      <c r="I68" s="986"/>
      <c r="J68" s="986"/>
      <c r="K68" s="986"/>
      <c r="L68" s="986"/>
      <c r="M68" s="986"/>
      <c r="N68" s="986"/>
      <c r="O68" s="986"/>
      <c r="P68" s="987"/>
      <c r="Q68" s="988">
        <v>27420</v>
      </c>
      <c r="R68" s="982"/>
      <c r="S68" s="982"/>
      <c r="T68" s="982"/>
      <c r="U68" s="982"/>
      <c r="V68" s="982">
        <v>28986</v>
      </c>
      <c r="W68" s="982"/>
      <c r="X68" s="982"/>
      <c r="Y68" s="982"/>
      <c r="Z68" s="982"/>
      <c r="AA68" s="982">
        <v>-1567</v>
      </c>
      <c r="AB68" s="982"/>
      <c r="AC68" s="982"/>
      <c r="AD68" s="982"/>
      <c r="AE68" s="982"/>
      <c r="AF68" s="982">
        <v>4671</v>
      </c>
      <c r="AG68" s="982"/>
      <c r="AH68" s="982"/>
      <c r="AI68" s="982"/>
      <c r="AJ68" s="982"/>
      <c r="AK68" s="982" t="s">
        <v>549</v>
      </c>
      <c r="AL68" s="982"/>
      <c r="AM68" s="982"/>
      <c r="AN68" s="982"/>
      <c r="AO68" s="982"/>
      <c r="AP68" s="982">
        <v>19982</v>
      </c>
      <c r="AQ68" s="982"/>
      <c r="AR68" s="982"/>
      <c r="AS68" s="982"/>
      <c r="AT68" s="982"/>
      <c r="AU68" s="982">
        <v>2418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551</v>
      </c>
      <c r="C69" s="975"/>
      <c r="D69" s="975"/>
      <c r="E69" s="975"/>
      <c r="F69" s="975"/>
      <c r="G69" s="975"/>
      <c r="H69" s="975"/>
      <c r="I69" s="975"/>
      <c r="J69" s="975"/>
      <c r="K69" s="975"/>
      <c r="L69" s="975"/>
      <c r="M69" s="975"/>
      <c r="N69" s="975"/>
      <c r="O69" s="975"/>
      <c r="P69" s="976"/>
      <c r="Q69" s="977">
        <v>2653</v>
      </c>
      <c r="R69" s="971"/>
      <c r="S69" s="971"/>
      <c r="T69" s="971"/>
      <c r="U69" s="971"/>
      <c r="V69" s="971">
        <v>2392</v>
      </c>
      <c r="W69" s="971"/>
      <c r="X69" s="971"/>
      <c r="Y69" s="971"/>
      <c r="Z69" s="971"/>
      <c r="AA69" s="971">
        <v>261</v>
      </c>
      <c r="AB69" s="971"/>
      <c r="AC69" s="971"/>
      <c r="AD69" s="971"/>
      <c r="AE69" s="971"/>
      <c r="AF69" s="971">
        <v>261</v>
      </c>
      <c r="AG69" s="971"/>
      <c r="AH69" s="971"/>
      <c r="AI69" s="971"/>
      <c r="AJ69" s="971"/>
      <c r="AK69" s="971" t="s">
        <v>549</v>
      </c>
      <c r="AL69" s="971"/>
      <c r="AM69" s="971"/>
      <c r="AN69" s="971"/>
      <c r="AO69" s="971"/>
      <c r="AP69" s="971" t="s">
        <v>549</v>
      </c>
      <c r="AQ69" s="971"/>
      <c r="AR69" s="971"/>
      <c r="AS69" s="971"/>
      <c r="AT69" s="971"/>
      <c r="AU69" s="971" t="s">
        <v>549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552</v>
      </c>
      <c r="C70" s="975"/>
      <c r="D70" s="975"/>
      <c r="E70" s="975"/>
      <c r="F70" s="975"/>
      <c r="G70" s="975"/>
      <c r="H70" s="975"/>
      <c r="I70" s="975"/>
      <c r="J70" s="975"/>
      <c r="K70" s="975"/>
      <c r="L70" s="975"/>
      <c r="M70" s="975"/>
      <c r="N70" s="975"/>
      <c r="O70" s="975"/>
      <c r="P70" s="976"/>
      <c r="Q70" s="977">
        <v>1047955</v>
      </c>
      <c r="R70" s="971"/>
      <c r="S70" s="971"/>
      <c r="T70" s="971"/>
      <c r="U70" s="971"/>
      <c r="V70" s="971">
        <v>1016638</v>
      </c>
      <c r="W70" s="971"/>
      <c r="X70" s="971"/>
      <c r="Y70" s="971"/>
      <c r="Z70" s="971"/>
      <c r="AA70" s="971">
        <v>31318</v>
      </c>
      <c r="AB70" s="971"/>
      <c r="AC70" s="971"/>
      <c r="AD70" s="971"/>
      <c r="AE70" s="971"/>
      <c r="AF70" s="971">
        <v>31318</v>
      </c>
      <c r="AG70" s="971"/>
      <c r="AH70" s="971"/>
      <c r="AI70" s="971"/>
      <c r="AJ70" s="971"/>
      <c r="AK70" s="971">
        <v>1</v>
      </c>
      <c r="AL70" s="971"/>
      <c r="AM70" s="971"/>
      <c r="AN70" s="971"/>
      <c r="AO70" s="971"/>
      <c r="AP70" s="971" t="s">
        <v>549</v>
      </c>
      <c r="AQ70" s="971"/>
      <c r="AR70" s="971"/>
      <c r="AS70" s="971"/>
      <c r="AT70" s="971"/>
      <c r="AU70" s="971" t="s">
        <v>549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553</v>
      </c>
      <c r="C71" s="975"/>
      <c r="D71" s="975"/>
      <c r="E71" s="975"/>
      <c r="F71" s="975"/>
      <c r="G71" s="975"/>
      <c r="H71" s="975"/>
      <c r="I71" s="975"/>
      <c r="J71" s="975"/>
      <c r="K71" s="975"/>
      <c r="L71" s="975"/>
      <c r="M71" s="975"/>
      <c r="N71" s="975"/>
      <c r="O71" s="975"/>
      <c r="P71" s="976"/>
      <c r="Q71" s="977">
        <v>8102</v>
      </c>
      <c r="R71" s="971"/>
      <c r="S71" s="971"/>
      <c r="T71" s="971"/>
      <c r="U71" s="971"/>
      <c r="V71" s="971">
        <v>6206</v>
      </c>
      <c r="W71" s="971"/>
      <c r="X71" s="971"/>
      <c r="Y71" s="971"/>
      <c r="Z71" s="971"/>
      <c r="AA71" s="971">
        <v>1897</v>
      </c>
      <c r="AB71" s="971"/>
      <c r="AC71" s="971"/>
      <c r="AD71" s="971"/>
      <c r="AE71" s="971"/>
      <c r="AF71" s="971">
        <v>1897</v>
      </c>
      <c r="AG71" s="971"/>
      <c r="AH71" s="971"/>
      <c r="AI71" s="971"/>
      <c r="AJ71" s="971"/>
      <c r="AK71" s="971" t="s">
        <v>549</v>
      </c>
      <c r="AL71" s="971"/>
      <c r="AM71" s="971"/>
      <c r="AN71" s="971"/>
      <c r="AO71" s="971"/>
      <c r="AP71" s="971" t="s">
        <v>549</v>
      </c>
      <c r="AQ71" s="971"/>
      <c r="AR71" s="971"/>
      <c r="AS71" s="971"/>
      <c r="AT71" s="971"/>
      <c r="AU71" s="971" t="s">
        <v>549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554</v>
      </c>
      <c r="C72" s="975"/>
      <c r="D72" s="975"/>
      <c r="E72" s="975"/>
      <c r="F72" s="975"/>
      <c r="G72" s="975"/>
      <c r="H72" s="975"/>
      <c r="I72" s="975"/>
      <c r="J72" s="975"/>
      <c r="K72" s="975"/>
      <c r="L72" s="975"/>
      <c r="M72" s="975"/>
      <c r="N72" s="975"/>
      <c r="O72" s="975"/>
      <c r="P72" s="976"/>
      <c r="Q72" s="977">
        <v>2027</v>
      </c>
      <c r="R72" s="971"/>
      <c r="S72" s="971"/>
      <c r="T72" s="971"/>
      <c r="U72" s="971"/>
      <c r="V72" s="971">
        <v>1904</v>
      </c>
      <c r="W72" s="971"/>
      <c r="X72" s="971"/>
      <c r="Y72" s="971"/>
      <c r="Z72" s="971"/>
      <c r="AA72" s="971">
        <v>123</v>
      </c>
      <c r="AB72" s="971"/>
      <c r="AC72" s="971"/>
      <c r="AD72" s="971"/>
      <c r="AE72" s="971"/>
      <c r="AF72" s="971">
        <v>84</v>
      </c>
      <c r="AG72" s="971"/>
      <c r="AH72" s="971"/>
      <c r="AI72" s="971"/>
      <c r="AJ72" s="971"/>
      <c r="AK72" s="971" t="s">
        <v>549</v>
      </c>
      <c r="AL72" s="971"/>
      <c r="AM72" s="971"/>
      <c r="AN72" s="971"/>
      <c r="AO72" s="971"/>
      <c r="AP72" s="971">
        <v>2363</v>
      </c>
      <c r="AQ72" s="971"/>
      <c r="AR72" s="971"/>
      <c r="AS72" s="971"/>
      <c r="AT72" s="971"/>
      <c r="AU72" s="971">
        <v>739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555</v>
      </c>
      <c r="C73" s="975"/>
      <c r="D73" s="975"/>
      <c r="E73" s="975"/>
      <c r="F73" s="975"/>
      <c r="G73" s="975"/>
      <c r="H73" s="975"/>
      <c r="I73" s="975"/>
      <c r="J73" s="975"/>
      <c r="K73" s="975"/>
      <c r="L73" s="975"/>
      <c r="M73" s="975"/>
      <c r="N73" s="975"/>
      <c r="O73" s="975"/>
      <c r="P73" s="976"/>
      <c r="Q73" s="977">
        <v>316</v>
      </c>
      <c r="R73" s="971"/>
      <c r="S73" s="971"/>
      <c r="T73" s="971"/>
      <c r="U73" s="971"/>
      <c r="V73" s="971">
        <v>303</v>
      </c>
      <c r="W73" s="971"/>
      <c r="X73" s="971"/>
      <c r="Y73" s="971"/>
      <c r="Z73" s="971"/>
      <c r="AA73" s="971">
        <v>13</v>
      </c>
      <c r="AB73" s="971"/>
      <c r="AC73" s="971"/>
      <c r="AD73" s="971"/>
      <c r="AE73" s="971"/>
      <c r="AF73" s="971">
        <v>13</v>
      </c>
      <c r="AG73" s="971"/>
      <c r="AH73" s="971"/>
      <c r="AI73" s="971"/>
      <c r="AJ73" s="971"/>
      <c r="AK73" s="971" t="s">
        <v>549</v>
      </c>
      <c r="AL73" s="971"/>
      <c r="AM73" s="971"/>
      <c r="AN73" s="971"/>
      <c r="AO73" s="971"/>
      <c r="AP73" s="971" t="s">
        <v>549</v>
      </c>
      <c r="AQ73" s="971"/>
      <c r="AR73" s="971"/>
      <c r="AS73" s="971"/>
      <c r="AT73" s="971"/>
      <c r="AU73" s="971" t="s">
        <v>549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379</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38244</v>
      </c>
      <c r="AG88" s="959"/>
      <c r="AH88" s="959"/>
      <c r="AI88" s="959"/>
      <c r="AJ88" s="959"/>
      <c r="AK88" s="963"/>
      <c r="AL88" s="963"/>
      <c r="AM88" s="963"/>
      <c r="AN88" s="963"/>
      <c r="AO88" s="963"/>
      <c r="AP88" s="959">
        <v>22345</v>
      </c>
      <c r="AQ88" s="959"/>
      <c r="AR88" s="959"/>
      <c r="AS88" s="959"/>
      <c r="AT88" s="959"/>
      <c r="AU88" s="959">
        <v>3157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18"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2004237</v>
      </c>
      <c r="AB110" s="889"/>
      <c r="AC110" s="889"/>
      <c r="AD110" s="889"/>
      <c r="AE110" s="890"/>
      <c r="AF110" s="891">
        <v>2105723</v>
      </c>
      <c r="AG110" s="889"/>
      <c r="AH110" s="889"/>
      <c r="AI110" s="889"/>
      <c r="AJ110" s="890"/>
      <c r="AK110" s="891">
        <v>2066176</v>
      </c>
      <c r="AL110" s="889"/>
      <c r="AM110" s="889"/>
      <c r="AN110" s="889"/>
      <c r="AO110" s="890"/>
      <c r="AP110" s="892">
        <v>12.9</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19378391</v>
      </c>
      <c r="BR110" s="842"/>
      <c r="BS110" s="842"/>
      <c r="BT110" s="842"/>
      <c r="BU110" s="842"/>
      <c r="BV110" s="842">
        <v>18574165</v>
      </c>
      <c r="BW110" s="842"/>
      <c r="BX110" s="842"/>
      <c r="BY110" s="842"/>
      <c r="BZ110" s="842"/>
      <c r="CA110" s="842">
        <v>17563170</v>
      </c>
      <c r="CB110" s="842"/>
      <c r="CC110" s="842"/>
      <c r="CD110" s="842"/>
      <c r="CE110" s="842"/>
      <c r="CF110" s="866">
        <v>109.4</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3565304</v>
      </c>
      <c r="BR112" s="817"/>
      <c r="BS112" s="817"/>
      <c r="BT112" s="817"/>
      <c r="BU112" s="817"/>
      <c r="BV112" s="817">
        <v>3586678</v>
      </c>
      <c r="BW112" s="817"/>
      <c r="BX112" s="817"/>
      <c r="BY112" s="817"/>
      <c r="BZ112" s="817"/>
      <c r="CA112" s="817">
        <v>3318737</v>
      </c>
      <c r="CB112" s="817"/>
      <c r="CC112" s="817"/>
      <c r="CD112" s="817"/>
      <c r="CE112" s="817"/>
      <c r="CF112" s="875">
        <v>20.7</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192375</v>
      </c>
      <c r="AB113" s="919"/>
      <c r="AC113" s="919"/>
      <c r="AD113" s="919"/>
      <c r="AE113" s="920"/>
      <c r="AF113" s="921">
        <v>205167</v>
      </c>
      <c r="AG113" s="919"/>
      <c r="AH113" s="919"/>
      <c r="AI113" s="919"/>
      <c r="AJ113" s="920"/>
      <c r="AK113" s="921">
        <v>214690</v>
      </c>
      <c r="AL113" s="919"/>
      <c r="AM113" s="919"/>
      <c r="AN113" s="919"/>
      <c r="AO113" s="920"/>
      <c r="AP113" s="922">
        <v>1.3</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3839750</v>
      </c>
      <c r="BR113" s="817"/>
      <c r="BS113" s="817"/>
      <c r="BT113" s="817"/>
      <c r="BU113" s="817"/>
      <c r="BV113" s="817">
        <v>3014394</v>
      </c>
      <c r="BW113" s="817"/>
      <c r="BX113" s="817"/>
      <c r="BY113" s="817"/>
      <c r="BZ113" s="817"/>
      <c r="CA113" s="817">
        <v>3157339</v>
      </c>
      <c r="CB113" s="817"/>
      <c r="CC113" s="817"/>
      <c r="CD113" s="817"/>
      <c r="CE113" s="817"/>
      <c r="CF113" s="875">
        <v>19.7</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331129</v>
      </c>
      <c r="AB114" s="780"/>
      <c r="AC114" s="780"/>
      <c r="AD114" s="780"/>
      <c r="AE114" s="781"/>
      <c r="AF114" s="782">
        <v>253824</v>
      </c>
      <c r="AG114" s="780"/>
      <c r="AH114" s="780"/>
      <c r="AI114" s="780"/>
      <c r="AJ114" s="781"/>
      <c r="AK114" s="782">
        <v>301326</v>
      </c>
      <c r="AL114" s="780"/>
      <c r="AM114" s="780"/>
      <c r="AN114" s="780"/>
      <c r="AO114" s="781"/>
      <c r="AP114" s="824">
        <v>1.9</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1140656</v>
      </c>
      <c r="BR114" s="817"/>
      <c r="BS114" s="817"/>
      <c r="BT114" s="817"/>
      <c r="BU114" s="817"/>
      <c r="BV114" s="817">
        <v>860293</v>
      </c>
      <c r="BW114" s="817"/>
      <c r="BX114" s="817"/>
      <c r="BY114" s="817"/>
      <c r="BZ114" s="817"/>
      <c r="CA114" s="817">
        <v>873798</v>
      </c>
      <c r="CB114" s="817"/>
      <c r="CC114" s="817"/>
      <c r="CD114" s="817"/>
      <c r="CE114" s="817"/>
      <c r="CF114" s="875">
        <v>5.4</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2527741</v>
      </c>
      <c r="AB117" s="903"/>
      <c r="AC117" s="903"/>
      <c r="AD117" s="903"/>
      <c r="AE117" s="904"/>
      <c r="AF117" s="905">
        <v>2564714</v>
      </c>
      <c r="AG117" s="903"/>
      <c r="AH117" s="903"/>
      <c r="AI117" s="903"/>
      <c r="AJ117" s="904"/>
      <c r="AK117" s="905">
        <v>2582192</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443</v>
      </c>
      <c r="BP119" s="878"/>
      <c r="BQ119" s="879">
        <v>27924101</v>
      </c>
      <c r="BR119" s="845"/>
      <c r="BS119" s="845"/>
      <c r="BT119" s="845"/>
      <c r="BU119" s="845"/>
      <c r="BV119" s="845">
        <v>26035530</v>
      </c>
      <c r="BW119" s="845"/>
      <c r="BX119" s="845"/>
      <c r="BY119" s="845"/>
      <c r="BZ119" s="845"/>
      <c r="CA119" s="845">
        <v>24913044</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5192847</v>
      </c>
      <c r="BR120" s="842"/>
      <c r="BS120" s="842"/>
      <c r="BT120" s="842"/>
      <c r="BU120" s="842"/>
      <c r="BV120" s="842">
        <v>5233686</v>
      </c>
      <c r="BW120" s="842"/>
      <c r="BX120" s="842"/>
      <c r="BY120" s="842"/>
      <c r="BZ120" s="842"/>
      <c r="CA120" s="842">
        <v>4689627</v>
      </c>
      <c r="CB120" s="842"/>
      <c r="CC120" s="842"/>
      <c r="CD120" s="842"/>
      <c r="CE120" s="842"/>
      <c r="CF120" s="866">
        <v>29.2</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3562418</v>
      </c>
      <c r="DH120" s="842"/>
      <c r="DI120" s="842"/>
      <c r="DJ120" s="842"/>
      <c r="DK120" s="842"/>
      <c r="DL120" s="842">
        <v>3584100</v>
      </c>
      <c r="DM120" s="842"/>
      <c r="DN120" s="842"/>
      <c r="DO120" s="842"/>
      <c r="DP120" s="842"/>
      <c r="DQ120" s="842">
        <v>3315117</v>
      </c>
      <c r="DR120" s="842"/>
      <c r="DS120" s="842"/>
      <c r="DT120" s="842"/>
      <c r="DU120" s="842"/>
      <c r="DV120" s="843">
        <v>20.7</v>
      </c>
      <c r="DW120" s="843"/>
      <c r="DX120" s="843"/>
      <c r="DY120" s="843"/>
      <c r="DZ120" s="844"/>
    </row>
    <row r="121" spans="1:130" s="218"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5913716</v>
      </c>
      <c r="BR121" s="817"/>
      <c r="BS121" s="817"/>
      <c r="BT121" s="817"/>
      <c r="BU121" s="817"/>
      <c r="BV121" s="817">
        <v>6091563</v>
      </c>
      <c r="BW121" s="817"/>
      <c r="BX121" s="817"/>
      <c r="BY121" s="817"/>
      <c r="BZ121" s="817"/>
      <c r="CA121" s="817">
        <v>5890357</v>
      </c>
      <c r="CB121" s="817"/>
      <c r="CC121" s="817"/>
      <c r="CD121" s="817"/>
      <c r="CE121" s="817"/>
      <c r="CF121" s="875">
        <v>36.700000000000003</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2886</v>
      </c>
      <c r="DH121" s="817"/>
      <c r="DI121" s="817"/>
      <c r="DJ121" s="817"/>
      <c r="DK121" s="817"/>
      <c r="DL121" s="817">
        <v>2578</v>
      </c>
      <c r="DM121" s="817"/>
      <c r="DN121" s="817"/>
      <c r="DO121" s="817"/>
      <c r="DP121" s="817"/>
      <c r="DQ121" s="817">
        <v>3620</v>
      </c>
      <c r="DR121" s="817"/>
      <c r="DS121" s="817"/>
      <c r="DT121" s="817"/>
      <c r="DU121" s="817"/>
      <c r="DV121" s="794">
        <v>0</v>
      </c>
      <c r="DW121" s="794"/>
      <c r="DX121" s="794"/>
      <c r="DY121" s="794"/>
      <c r="DZ121" s="795"/>
    </row>
    <row r="122" spans="1:130" s="218"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19438648</v>
      </c>
      <c r="BR122" s="845"/>
      <c r="BS122" s="845"/>
      <c r="BT122" s="845"/>
      <c r="BU122" s="845"/>
      <c r="BV122" s="845">
        <v>18772811</v>
      </c>
      <c r="BW122" s="845"/>
      <c r="BX122" s="845"/>
      <c r="BY122" s="845"/>
      <c r="BZ122" s="845"/>
      <c r="CA122" s="845">
        <v>17913165</v>
      </c>
      <c r="CB122" s="845"/>
      <c r="CC122" s="845"/>
      <c r="CD122" s="845"/>
      <c r="CE122" s="845"/>
      <c r="CF122" s="846">
        <v>111.6</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451</v>
      </c>
      <c r="BP123" s="878"/>
      <c r="BQ123" s="832">
        <v>30545211</v>
      </c>
      <c r="BR123" s="833"/>
      <c r="BS123" s="833"/>
      <c r="BT123" s="833"/>
      <c r="BU123" s="833"/>
      <c r="BV123" s="833">
        <v>30098060</v>
      </c>
      <c r="BW123" s="833"/>
      <c r="BX123" s="833"/>
      <c r="BY123" s="833"/>
      <c r="BZ123" s="833"/>
      <c r="CA123" s="833">
        <v>28493149</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373578</v>
      </c>
      <c r="AB128" s="801"/>
      <c r="AC128" s="801"/>
      <c r="AD128" s="801"/>
      <c r="AE128" s="802"/>
      <c r="AF128" s="803">
        <v>442125</v>
      </c>
      <c r="AG128" s="801"/>
      <c r="AH128" s="801"/>
      <c r="AI128" s="801"/>
      <c r="AJ128" s="802"/>
      <c r="AK128" s="803">
        <v>493133</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12.61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16514243</v>
      </c>
      <c r="AB129" s="780"/>
      <c r="AC129" s="780"/>
      <c r="AD129" s="780"/>
      <c r="AE129" s="781"/>
      <c r="AF129" s="782">
        <v>16878127</v>
      </c>
      <c r="AG129" s="780"/>
      <c r="AH129" s="780"/>
      <c r="AI129" s="780"/>
      <c r="AJ129" s="781"/>
      <c r="AK129" s="782">
        <v>17579376</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17.61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1472528</v>
      </c>
      <c r="AB130" s="780"/>
      <c r="AC130" s="780"/>
      <c r="AD130" s="780"/>
      <c r="AE130" s="781"/>
      <c r="AF130" s="782">
        <v>1485872</v>
      </c>
      <c r="AG130" s="780"/>
      <c r="AH130" s="780"/>
      <c r="AI130" s="780"/>
      <c r="AJ130" s="781"/>
      <c r="AK130" s="782">
        <v>1531514</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15041715</v>
      </c>
      <c r="AB131" s="764"/>
      <c r="AC131" s="764"/>
      <c r="AD131" s="764"/>
      <c r="AE131" s="765"/>
      <c r="AF131" s="766">
        <v>15392255</v>
      </c>
      <c r="AG131" s="764"/>
      <c r="AH131" s="764"/>
      <c r="AI131" s="764"/>
      <c r="AJ131" s="765"/>
      <c r="AK131" s="766">
        <v>16047862</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4.5316308679999997</v>
      </c>
      <c r="AB132" s="745"/>
      <c r="AC132" s="745"/>
      <c r="AD132" s="745"/>
      <c r="AE132" s="746"/>
      <c r="AF132" s="747">
        <v>4.1366063649999996</v>
      </c>
      <c r="AG132" s="745"/>
      <c r="AH132" s="745"/>
      <c r="AI132" s="745"/>
      <c r="AJ132" s="746"/>
      <c r="AK132" s="747">
        <v>3.4742634250000002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3.6</v>
      </c>
      <c r="AB133" s="724"/>
      <c r="AC133" s="724"/>
      <c r="AD133" s="724"/>
      <c r="AE133" s="725"/>
      <c r="AF133" s="723">
        <v>3.6</v>
      </c>
      <c r="AG133" s="724"/>
      <c r="AH133" s="724"/>
      <c r="AI133" s="724"/>
      <c r="AJ133" s="725"/>
      <c r="AK133" s="723">
        <v>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czT4kUAwGY4ZPA7iiOFwFhhF2lQemDIWQkwWBc01Emb03KAA6HkwOoRrAL/PCT6tbEpCSZJXU9pnpjMLWmrkw==" saltValue="CXZc9sb/p6fiSIfWPA4fa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85"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jBDDM29ikYIAkvNWA7fBh5HwwpdCkQPFBC/4f5yn7Bxa6Nn8uxI7wD9RoNeMauc41TsUaTYOf6y+Bs6zQpZ9g==" saltValue="f895xemh7xDQJE1lxKKca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8" zoomScaleNormal="78"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5EFhCNEiqvq0cvaa/137PIGSpS++W+12V3LFVtrEgGmqQr34Gjo3IXhlLmlxLz1aS0nNAQiv/MWyYavq4i1GA==" saltValue="4+vQhwOv+iYfCARNBTvc8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6165332</v>
      </c>
      <c r="AP9" s="269">
        <v>73588</v>
      </c>
      <c r="AQ9" s="270">
        <v>72348</v>
      </c>
      <c r="AR9" s="271">
        <v>1.7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157258</v>
      </c>
      <c r="AP10" s="272">
        <v>1877</v>
      </c>
      <c r="AQ10" s="273">
        <v>6364</v>
      </c>
      <c r="AR10" s="274">
        <v>-70.5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t="s">
        <v>488</v>
      </c>
      <c r="AP11" s="272" t="s">
        <v>488</v>
      </c>
      <c r="AQ11" s="273">
        <v>1262</v>
      </c>
      <c r="AR11" s="274" t="s">
        <v>488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488</v>
      </c>
      <c r="AP12" s="272" t="s">
        <v>488</v>
      </c>
      <c r="AQ12" s="273">
        <v>10</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93264</v>
      </c>
      <c r="AP13" s="272">
        <v>1113</v>
      </c>
      <c r="AQ13" s="273">
        <v>3257</v>
      </c>
      <c r="AR13" s="274">
        <v>-65.8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94781</v>
      </c>
      <c r="AP14" s="272">
        <v>1131</v>
      </c>
      <c r="AQ14" s="273">
        <v>1617</v>
      </c>
      <c r="AR14" s="274">
        <v>-30.1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-360184</v>
      </c>
      <c r="AP15" s="272">
        <v>-4299</v>
      </c>
      <c r="AQ15" s="273">
        <v>-3947</v>
      </c>
      <c r="AR15" s="274">
        <v>8.9</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6150451</v>
      </c>
      <c r="AP16" s="272">
        <v>73410</v>
      </c>
      <c r="AQ16" s="273">
        <v>80912</v>
      </c>
      <c r="AR16" s="274">
        <v>-9.3000000000000007</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7.2</v>
      </c>
      <c r="AP21" s="286">
        <v>6.71</v>
      </c>
      <c r="AQ21" s="287">
        <v>0.49</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97.9</v>
      </c>
      <c r="AP22" s="291">
        <v>98.3</v>
      </c>
      <c r="AQ22" s="292">
        <v>-0.4</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2066176</v>
      </c>
      <c r="AP32" s="300">
        <v>24661</v>
      </c>
      <c r="AQ32" s="301">
        <v>34344</v>
      </c>
      <c r="AR32" s="302">
        <v>-28.2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488</v>
      </c>
      <c r="AP34" s="300" t="s">
        <v>488</v>
      </c>
      <c r="AQ34" s="301">
        <v>3</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214690</v>
      </c>
      <c r="AP35" s="300">
        <v>2562</v>
      </c>
      <c r="AQ35" s="301">
        <v>7806</v>
      </c>
      <c r="AR35" s="302">
        <v>-67.2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301326</v>
      </c>
      <c r="AP36" s="300">
        <v>3597</v>
      </c>
      <c r="AQ36" s="301">
        <v>1690</v>
      </c>
      <c r="AR36" s="302">
        <v>112.8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488</v>
      </c>
      <c r="AP37" s="300" t="s">
        <v>488</v>
      </c>
      <c r="AQ37" s="301">
        <v>666</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488</v>
      </c>
      <c r="AP38" s="303" t="s">
        <v>488</v>
      </c>
      <c r="AQ38" s="304">
        <v>3</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-493133</v>
      </c>
      <c r="AP39" s="300">
        <v>-5886</v>
      </c>
      <c r="AQ39" s="301">
        <v>-5822</v>
      </c>
      <c r="AR39" s="302">
        <v>1.1000000000000001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-1531514</v>
      </c>
      <c r="AP40" s="300">
        <v>-18280</v>
      </c>
      <c r="AQ40" s="301">
        <v>-26710</v>
      </c>
      <c r="AR40" s="302">
        <v>-31.6</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557545</v>
      </c>
      <c r="AP41" s="300">
        <v>6655</v>
      </c>
      <c r="AQ41" s="301">
        <v>11979</v>
      </c>
      <c r="AR41" s="302">
        <v>-44.4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3213692</v>
      </c>
      <c r="AN51" s="322">
        <v>38234</v>
      </c>
      <c r="AO51" s="323">
        <v>5.0999999999999996</v>
      </c>
      <c r="AP51" s="324">
        <v>45483</v>
      </c>
      <c r="AQ51" s="325">
        <v>-0.2</v>
      </c>
      <c r="AR51" s="326">
        <v>5.3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1901916</v>
      </c>
      <c r="AN52" s="330">
        <v>22627</v>
      </c>
      <c r="AO52" s="331">
        <v>38.1</v>
      </c>
      <c r="AP52" s="332">
        <v>24241</v>
      </c>
      <c r="AQ52" s="333">
        <v>0.4</v>
      </c>
      <c r="AR52" s="334">
        <v>37.700000000000003</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2754775</v>
      </c>
      <c r="AN53" s="322">
        <v>32782</v>
      </c>
      <c r="AO53" s="323">
        <v>-14.3</v>
      </c>
      <c r="AP53" s="324">
        <v>45945</v>
      </c>
      <c r="AQ53" s="325">
        <v>1</v>
      </c>
      <c r="AR53" s="326">
        <v>-15.3</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1595551</v>
      </c>
      <c r="AN54" s="330">
        <v>18987</v>
      </c>
      <c r="AO54" s="331">
        <v>-16.100000000000001</v>
      </c>
      <c r="AP54" s="332">
        <v>25180</v>
      </c>
      <c r="AQ54" s="333">
        <v>3.9</v>
      </c>
      <c r="AR54" s="334">
        <v>-20</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2916588</v>
      </c>
      <c r="AN55" s="322">
        <v>34727</v>
      </c>
      <c r="AO55" s="323">
        <v>5.9</v>
      </c>
      <c r="AP55" s="324">
        <v>44475</v>
      </c>
      <c r="AQ55" s="325">
        <v>-3.2</v>
      </c>
      <c r="AR55" s="326">
        <v>9.1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1618510</v>
      </c>
      <c r="AN56" s="330">
        <v>19271</v>
      </c>
      <c r="AO56" s="331">
        <v>1.5</v>
      </c>
      <c r="AP56" s="332">
        <v>24780</v>
      </c>
      <c r="AQ56" s="333">
        <v>-1.6</v>
      </c>
      <c r="AR56" s="334">
        <v>3.1</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2993311</v>
      </c>
      <c r="AN57" s="322">
        <v>35657</v>
      </c>
      <c r="AO57" s="323">
        <v>2.7</v>
      </c>
      <c r="AP57" s="324">
        <v>45982</v>
      </c>
      <c r="AQ57" s="325">
        <v>3.4</v>
      </c>
      <c r="AR57" s="326">
        <v>-0.7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1258430</v>
      </c>
      <c r="AN58" s="330">
        <v>14991</v>
      </c>
      <c r="AO58" s="331">
        <v>-22.2</v>
      </c>
      <c r="AP58" s="332">
        <v>25583</v>
      </c>
      <c r="AQ58" s="333">
        <v>3.2</v>
      </c>
      <c r="AR58" s="334">
        <v>-25.4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2334863</v>
      </c>
      <c r="AN59" s="322">
        <v>27868</v>
      </c>
      <c r="AO59" s="323">
        <v>-21.8</v>
      </c>
      <c r="AP59" s="324">
        <v>50538</v>
      </c>
      <c r="AQ59" s="325">
        <v>9.9</v>
      </c>
      <c r="AR59" s="326">
        <v>-31.7</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1498155</v>
      </c>
      <c r="AN60" s="330">
        <v>17882</v>
      </c>
      <c r="AO60" s="331">
        <v>19.3</v>
      </c>
      <c r="AP60" s="332">
        <v>29053</v>
      </c>
      <c r="AQ60" s="333">
        <v>13.6</v>
      </c>
      <c r="AR60" s="334">
        <v>5.7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2842646</v>
      </c>
      <c r="AN61" s="337">
        <v>33854</v>
      </c>
      <c r="AO61" s="338">
        <v>-4.5</v>
      </c>
      <c r="AP61" s="339">
        <v>46485</v>
      </c>
      <c r="AQ61" s="340">
        <v>2.2000000000000002</v>
      </c>
      <c r="AR61" s="326">
        <v>-6.7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1574512</v>
      </c>
      <c r="AN62" s="330">
        <v>18752</v>
      </c>
      <c r="AO62" s="331">
        <v>4.0999999999999996</v>
      </c>
      <c r="AP62" s="332">
        <v>25767</v>
      </c>
      <c r="AQ62" s="333">
        <v>3.9</v>
      </c>
      <c r="AR62" s="334">
        <v>0.2</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UIpG0f3XXwbc3uDbBhpQtV+0MOJ9ANNJa2KmcK0AZZ2/VKGtAcpXm8RFIdU/qnNgqbqq2Z9oFMlgn9UVrbce4Q==" saltValue="wSSlgI7jjnjfEcyt8ZkE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cD8iT5+0I6DNZ3mH9ePMGecst8lX0sxqXmPL/QkzGNxGhTe48PFwxuGgCi8Q6qc8AvVWgmEhEaTT1ZDKwfY7QQ==" saltValue="VztZO/vtWomBahHjv5KC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LO1nZd+ZlhjeOcmOdn+AR0Z88heFCdOig8pmoYDzsgrHcMVKVK2Y+Mh4JDDC358//u9YBZru2VoFWIefc5ryhQ==" saltValue="Y3inXMuQ3JhHYIM/atx4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11.89</v>
      </c>
      <c r="G47" s="12">
        <v>14.86</v>
      </c>
      <c r="H47" s="12">
        <v>17.82</v>
      </c>
      <c r="I47" s="12">
        <v>18.91</v>
      </c>
      <c r="J47" s="13">
        <v>16.420000000000002</v>
      </c>
    </row>
    <row r="48" spans="2:10" ht="57.75" customHeight="1" x14ac:dyDescent="0.2">
      <c r="B48" s="14"/>
      <c r="C48" s="1141" t="s">
        <v>4</v>
      </c>
      <c r="D48" s="1141"/>
      <c r="E48" s="1142"/>
      <c r="F48" s="15">
        <v>4.1900000000000004</v>
      </c>
      <c r="G48" s="16">
        <v>6.96</v>
      </c>
      <c r="H48" s="16">
        <v>7.23</v>
      </c>
      <c r="I48" s="16">
        <v>6.67</v>
      </c>
      <c r="J48" s="17">
        <v>7.29</v>
      </c>
    </row>
    <row r="49" spans="2:10" ht="57.75" customHeight="1" thickBot="1" x14ac:dyDescent="0.25">
      <c r="B49" s="18"/>
      <c r="C49" s="1143" t="s">
        <v>5</v>
      </c>
      <c r="D49" s="1143"/>
      <c r="E49" s="1144"/>
      <c r="F49" s="19">
        <v>0.37</v>
      </c>
      <c r="G49" s="20">
        <v>6.92</v>
      </c>
      <c r="H49" s="20">
        <v>5.19</v>
      </c>
      <c r="I49" s="20">
        <v>1.07</v>
      </c>
      <c r="J49" s="21" t="s">
        <v>532</v>
      </c>
    </row>
    <row r="50" spans="2:10" ht="13" x14ac:dyDescent="0.2"/>
  </sheetData>
  <sheetProtection algorithmName="SHA-512" hashValue="NEML9QLk/PewVqVqlePKgbNZVOPJvcErd1QrhH1MsLfk1T+ws8gFAby3CnGgVz8UAtZ9SWJzPhxNb8uf5/Kw7Q==" saltValue="+OFGOqLzvbVlVHMibbxH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2026-03-13T06:57:00Z</cp:lastPrinted>
  <dcterms:created xsi:type="dcterms:W3CDTF">2026-02-23T07:10:44Z</dcterms:created>
  <dcterms:modified xsi:type="dcterms:W3CDTF">2026-03-13T06:59:33Z</dcterms:modified>
  <cp:category/>
</cp:coreProperties>
</file>